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G:\Servizio Programmazione e Piano di Zona\Ambito Distrettuale della Lomellina\LOMBARDIA E' DEI GIOVANI\2026\"/>
    </mc:Choice>
  </mc:AlternateContent>
  <xr:revisionPtr revIDLastSave="0" documentId="13_ncr:1_{BA1958FA-EB4A-4257-BA71-861A3CFAE441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Piano economico" sheetId="1" r:id="rId1"/>
    <sheet name="Valorizzazione" sheetId="2" r:id="rId2"/>
    <sheet name="Controlli" sheetId="3" r:id="rId3"/>
    <sheet name="Elenchi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3" l="1"/>
  <c r="G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56" i="2" s="1"/>
  <c r="F35" i="2"/>
  <c r="H34" i="2"/>
  <c r="G34" i="2"/>
  <c r="G33" i="2"/>
  <c r="H33" i="2" s="1"/>
  <c r="H32" i="2"/>
  <c r="G32" i="2"/>
  <c r="G31" i="2"/>
  <c r="H31" i="2" s="1"/>
  <c r="H30" i="2"/>
  <c r="G30" i="2"/>
  <c r="G29" i="2"/>
  <c r="H29" i="2" s="1"/>
  <c r="H28" i="2"/>
  <c r="G28" i="2"/>
  <c r="G27" i="2"/>
  <c r="H27" i="2" s="1"/>
  <c r="H26" i="2"/>
  <c r="G26" i="2"/>
  <c r="G25" i="2"/>
  <c r="H25" i="2" s="1"/>
  <c r="H24" i="2"/>
  <c r="G24" i="2"/>
  <c r="G23" i="2"/>
  <c r="H23" i="2" s="1"/>
  <c r="H22" i="2"/>
  <c r="G22" i="2"/>
  <c r="G21" i="2"/>
  <c r="H21" i="2" s="1"/>
  <c r="H20" i="2"/>
  <c r="G20" i="2"/>
  <c r="G19" i="2"/>
  <c r="H19" i="2" s="1"/>
  <c r="H18" i="2"/>
  <c r="G18" i="2"/>
  <c r="G17" i="2"/>
  <c r="H17" i="2" s="1"/>
  <c r="H16" i="2"/>
  <c r="G16" i="2"/>
  <c r="G15" i="2"/>
  <c r="H15" i="2" s="1"/>
  <c r="H14" i="2"/>
  <c r="G14" i="2"/>
  <c r="G13" i="2"/>
  <c r="H13" i="2" s="1"/>
  <c r="H12" i="2"/>
  <c r="G12" i="2"/>
  <c r="G11" i="2"/>
  <c r="G35" i="2" s="1"/>
  <c r="H10" i="2"/>
  <c r="E64" i="1"/>
  <c r="D64" i="1"/>
  <c r="C64" i="1"/>
  <c r="E63" i="1"/>
  <c r="C11" i="3" s="1"/>
  <c r="D63" i="1"/>
  <c r="C63" i="1"/>
  <c r="E62" i="1"/>
  <c r="G62" i="1" s="1"/>
  <c r="D62" i="1"/>
  <c r="C62" i="1"/>
  <c r="E61" i="1"/>
  <c r="D61" i="1"/>
  <c r="C61" i="1"/>
  <c r="E60" i="1"/>
  <c r="G60" i="1" s="1"/>
  <c r="D60" i="1"/>
  <c r="C60" i="1"/>
  <c r="E59" i="1"/>
  <c r="G59" i="1" s="1"/>
  <c r="D59" i="1"/>
  <c r="C59" i="1"/>
  <c r="E58" i="1"/>
  <c r="G58" i="1" s="1"/>
  <c r="D58" i="1"/>
  <c r="C58" i="1"/>
  <c r="E57" i="1"/>
  <c r="G57" i="1" s="1"/>
  <c r="D57" i="1"/>
  <c r="C57" i="1"/>
  <c r="E56" i="1"/>
  <c r="D56" i="1"/>
  <c r="C56" i="1"/>
  <c r="I51" i="1"/>
  <c r="H51" i="1"/>
  <c r="G51" i="1"/>
  <c r="J50" i="1"/>
  <c r="K50" i="1" s="1"/>
  <c r="J49" i="1"/>
  <c r="K49" i="1" s="1"/>
  <c r="K48" i="1"/>
  <c r="J48" i="1"/>
  <c r="J47" i="1"/>
  <c r="K47" i="1" s="1"/>
  <c r="J46" i="1"/>
  <c r="K46" i="1" s="1"/>
  <c r="J45" i="1"/>
  <c r="K45" i="1" s="1"/>
  <c r="J44" i="1"/>
  <c r="K44" i="1" s="1"/>
  <c r="J43" i="1"/>
  <c r="K43" i="1" s="1"/>
  <c r="J42" i="1"/>
  <c r="K42" i="1" s="1"/>
  <c r="J41" i="1"/>
  <c r="K41" i="1" s="1"/>
  <c r="J40" i="1"/>
  <c r="K40" i="1" s="1"/>
  <c r="J39" i="1"/>
  <c r="K39" i="1" s="1"/>
  <c r="J38" i="1"/>
  <c r="K38" i="1" s="1"/>
  <c r="J37" i="1"/>
  <c r="K37" i="1" s="1"/>
  <c r="J36" i="1"/>
  <c r="K36" i="1" s="1"/>
  <c r="J35" i="1"/>
  <c r="K35" i="1" s="1"/>
  <c r="J34" i="1"/>
  <c r="K34" i="1" s="1"/>
  <c r="J33" i="1"/>
  <c r="K33" i="1" s="1"/>
  <c r="J32" i="1"/>
  <c r="K32" i="1" s="1"/>
  <c r="J31" i="1"/>
  <c r="K31" i="1" s="1"/>
  <c r="J30" i="1"/>
  <c r="K30" i="1" s="1"/>
  <c r="J29" i="1"/>
  <c r="K29" i="1" s="1"/>
  <c r="J28" i="1"/>
  <c r="K28" i="1" s="1"/>
  <c r="J27" i="1"/>
  <c r="K27" i="1" s="1"/>
  <c r="J26" i="1"/>
  <c r="C9" i="1" s="1"/>
  <c r="G9" i="1" s="1"/>
  <c r="F20" i="1"/>
  <c r="E20" i="1"/>
  <c r="D20" i="1"/>
  <c r="F18" i="1"/>
  <c r="E18" i="1"/>
  <c r="D18" i="1"/>
  <c r="C18" i="1"/>
  <c r="G18" i="1" s="1"/>
  <c r="F17" i="1"/>
  <c r="E17" i="1"/>
  <c r="D17" i="1"/>
  <c r="C17" i="1"/>
  <c r="G17" i="1" s="1"/>
  <c r="F16" i="1"/>
  <c r="E16" i="1"/>
  <c r="D16" i="1"/>
  <c r="C16" i="1"/>
  <c r="G16" i="1" s="1"/>
  <c r="F15" i="1"/>
  <c r="E15" i="1"/>
  <c r="D15" i="1"/>
  <c r="C15" i="1"/>
  <c r="G15" i="1" s="1"/>
  <c r="F14" i="1"/>
  <c r="E14" i="1"/>
  <c r="D14" i="1"/>
  <c r="C14" i="1"/>
  <c r="G14" i="1" s="1"/>
  <c r="F13" i="1"/>
  <c r="E13" i="1"/>
  <c r="D13" i="1"/>
  <c r="C13" i="1"/>
  <c r="G13" i="1" s="1"/>
  <c r="F12" i="1"/>
  <c r="E12" i="1"/>
  <c r="D12" i="1"/>
  <c r="C12" i="1"/>
  <c r="G12" i="1" s="1"/>
  <c r="F11" i="1"/>
  <c r="E11" i="1"/>
  <c r="D11" i="1"/>
  <c r="C11" i="1"/>
  <c r="G11" i="1" s="1"/>
  <c r="F10" i="1"/>
  <c r="E10" i="1"/>
  <c r="D10" i="1"/>
  <c r="C10" i="1"/>
  <c r="F9" i="1"/>
  <c r="E9" i="1"/>
  <c r="D9" i="1"/>
  <c r="F8" i="1"/>
  <c r="E8" i="1"/>
  <c r="D8" i="1"/>
  <c r="D19" i="1" l="1"/>
  <c r="C8" i="1"/>
  <c r="D14" i="3" s="1"/>
  <c r="E19" i="1"/>
  <c r="E21" i="1" s="1"/>
  <c r="D21" i="1"/>
  <c r="D65" i="1"/>
  <c r="F63" i="1"/>
  <c r="F19" i="1"/>
  <c r="F21" i="1" s="1"/>
  <c r="D12" i="3"/>
  <c r="F62" i="1"/>
  <c r="C19" i="1"/>
  <c r="K26" i="1"/>
  <c r="K51" i="1" s="1"/>
  <c r="J51" i="1"/>
  <c r="F59" i="1"/>
  <c r="E65" i="1"/>
  <c r="F58" i="1"/>
  <c r="F61" i="1"/>
  <c r="C65" i="1"/>
  <c r="F64" i="1"/>
  <c r="D10" i="3"/>
  <c r="C10" i="3"/>
  <c r="G10" i="1"/>
  <c r="F56" i="1"/>
  <c r="F60" i="1"/>
  <c r="C20" i="1"/>
  <c r="F57" i="1"/>
  <c r="H11" i="2"/>
  <c r="C12" i="3"/>
  <c r="C14" i="3"/>
  <c r="G8" i="1" l="1"/>
  <c r="C21" i="1"/>
  <c r="G19" i="1" s="1"/>
  <c r="F65" i="1"/>
  <c r="G21" i="1" l="1"/>
  <c r="D8" i="3"/>
  <c r="D6" i="3"/>
  <c r="D4" i="3"/>
  <c r="G61" i="1"/>
  <c r="C8" i="3"/>
  <c r="C6" i="3"/>
  <c r="C4" i="3"/>
  <c r="G64" i="1"/>
  <c r="G56" i="1"/>
  <c r="D9" i="3"/>
  <c r="D7" i="3"/>
  <c r="D5" i="3"/>
  <c r="D3" i="3"/>
  <c r="G63" i="1"/>
  <c r="C9" i="3"/>
  <c r="C7" i="3"/>
  <c r="C5" i="3"/>
  <c r="C3" i="3"/>
  <c r="G65" i="1" l="1"/>
  <c r="C13" i="3" s="1"/>
  <c r="D13" i="3"/>
</calcChain>
</file>

<file path=xl/sharedStrings.xml><?xml version="1.0" encoding="utf-8"?>
<sst xmlns="http://schemas.openxmlformats.org/spreadsheetml/2006/main" count="141" uniqueCount="124">
  <si>
    <t>RIEPILOGO AUTOMATICO PER SOGGETTO DELLA RETE - *** COMPILARE SOLO COLONNA CON DENOMINAZIONE SOGGETTO FIRMATARIO***</t>
  </si>
  <si>
    <t>Soggetto firmatario dell'Accordo di rete</t>
  </si>
  <si>
    <t>Quota contributo regionale</t>
  </si>
  <si>
    <t>Quota cofinanziamento economico</t>
  </si>
  <si>
    <t>Quota cofinanziamento in valorizzazione</t>
  </si>
  <si>
    <t>Note</t>
  </si>
  <si>
    <t>Ente capofila (inserire nome)</t>
  </si>
  <si>
    <t>Partner n. 1 (inserire nome)</t>
  </si>
  <si>
    <t>Partner n. 2 (inserire nome)</t>
  </si>
  <si>
    <t>Partner n. 3 (inserire nome)</t>
  </si>
  <si>
    <t>Partner n. 4 (inserire nome)</t>
  </si>
  <si>
    <t>Partner n. 5 (inserire nome)</t>
  </si>
  <si>
    <t>Partner n. 6 (inserire nome)</t>
  </si>
  <si>
    <t>Partner n. 7 (inserire nome)</t>
  </si>
  <si>
    <t>Partner n. 8 (inserire nome)</t>
  </si>
  <si>
    <t>Partner n. 9 (inserire nome)</t>
  </si>
  <si>
    <t>Partner n. 10 (inserire nome)</t>
  </si>
  <si>
    <t>TOTALE COSTI ATTRIBUITI AI SOGGETTI</t>
  </si>
  <si>
    <t>TOTALE PROGETTO</t>
  </si>
  <si>
    <t>Obiettivo specifico</t>
  </si>
  <si>
    <t>Azione n°/titolo</t>
  </si>
  <si>
    <t>Voce di spesa</t>
  </si>
  <si>
    <t>Descrizione spesa / oggetto fornitura</t>
  </si>
  <si>
    <t>Soggetto titolare dell'azione</t>
  </si>
  <si>
    <t>Contributo regionale richiesto</t>
  </si>
  <si>
    <t>Cofinanziamento economico</t>
  </si>
  <si>
    <t>Cofinanziamento in valorizzazione</t>
  </si>
  <si>
    <t>Totale progetto</t>
  </si>
  <si>
    <t>Note/alert</t>
  </si>
  <si>
    <t>TOTALI</t>
  </si>
  <si>
    <t>Quota contributo regionale A</t>
  </si>
  <si>
    <t>Quota cofinanziamento economico B</t>
  </si>
  <si>
    <t>Quota cofinanziamento valorizzazione C</t>
  </si>
  <si>
    <t>Totale costi previsti A+B+C</t>
  </si>
  <si>
    <t>A.1 Personale strutturato</t>
  </si>
  <si>
    <t>A.2 Personale non strutturato</t>
  </si>
  <si>
    <t>A.2.2 Personale volontario 15-34 anni</t>
  </si>
  <si>
    <t>B. Prestazioni professionali di terzi</t>
  </si>
  <si>
    <t>C. Spese utili a permettere/favorire la partecipazione del giovane</t>
  </si>
  <si>
    <t>D. Spese correnti</t>
  </si>
  <si>
    <t>E. Spese per comunicazione e promozione</t>
  </si>
  <si>
    <t>F. Materiale di consumo e altre spese di gestione</t>
  </si>
  <si>
    <t>G. Quota variabile</t>
  </si>
  <si>
    <t>Compilare questa sezione solo se sono previste quote di cofinanziamento in valorizzazione. Sono gestite due casistiche: lavoro volontario dei giovani 15-34 anni e spese generali di funzionamento/gestione del progetto. Per il lavoro volontario è precompilato il costo standard orario di € 16,37. Per le spese di gestione indicare sempre il criterio di calcolo e il documento/atto a supporto della valorizzazione.</t>
  </si>
  <si>
    <t>Capofila/Partner</t>
  </si>
  <si>
    <t>Ruolo/attività</t>
  </si>
  <si>
    <t>N. volontari</t>
  </si>
  <si>
    <t>Costo orario</t>
  </si>
  <si>
    <t>N. ore</t>
  </si>
  <si>
    <t>Quota di cofinanziamento</t>
  </si>
  <si>
    <t>TOTALE</t>
  </si>
  <si>
    <t>Tipologia spesa / bene / spazio</t>
  </si>
  <si>
    <t>Criterio di calcolo
(inserire % imputata)</t>
  </si>
  <si>
    <t>Documento/atto a supporto</t>
  </si>
  <si>
    <t>Quota valorizzata</t>
  </si>
  <si>
    <t>CONTROLLI AUTOMATICI - BANDO LA LOMBARDIA È DEI GIOVANI 2026</t>
  </si>
  <si>
    <t>Controllo</t>
  </si>
  <si>
    <t>Soglia/riferimento</t>
  </si>
  <si>
    <t>Esito</t>
  </si>
  <si>
    <t>Dettaglio</t>
  </si>
  <si>
    <t>Cosa correggere</t>
  </si>
  <si>
    <t>Totale progetto valorizzato</t>
  </si>
  <si>
    <t>Tab. 4.2 - F64</t>
  </si>
  <si>
    <t>Inserire almeno una voce di costo nella Tabella 4.1</t>
  </si>
  <si>
    <t>Contributo regionale massimo 70%</t>
  </si>
  <si>
    <t>C64/F64 ≤ 70%</t>
  </si>
  <si>
    <t>Ridurre il contributo regionale o aumentare il totale/cofinanziamento</t>
  </si>
  <si>
    <t>Cofinanziamento minimo 30%</t>
  </si>
  <si>
    <t>(D64+E64)/F64 ≥ 30%</t>
  </si>
  <si>
    <t>Aumentare il cofinanziamento economico/valorizzato oppure ridurre il contributo richiesto</t>
  </si>
  <si>
    <t>A.1 personale strutturato max 20%</t>
  </si>
  <si>
    <t>F55/F64 ≤ 20%</t>
  </si>
  <si>
    <t>Ridurre la voce A.1</t>
  </si>
  <si>
    <t>D spese correnti max 5%</t>
  </si>
  <si>
    <t>F60/F64 ≤ 5%</t>
  </si>
  <si>
    <t>Ridurre la voce D</t>
  </si>
  <si>
    <t>F materiale/gestione max 10%</t>
  </si>
  <si>
    <t>F62/F64 ≤ 10%</t>
  </si>
  <si>
    <t>Ridurre la voce F</t>
  </si>
  <si>
    <t>G quota variabile max 20%</t>
  </si>
  <si>
    <t>F63/F64 ≤ 20%</t>
  </si>
  <si>
    <t>Ridurre la quota variabile</t>
  </si>
  <si>
    <t>Valorizzazione volontari coerente</t>
  </si>
  <si>
    <t>Tab. 4.3.1 = riga A.2.2 col. C</t>
  </si>
  <si>
    <t>Allineare Tab. 4.3.1 con le righe A.2.2 del budget analitico</t>
  </si>
  <si>
    <t>Valorizzazione spese gestione coerente</t>
  </si>
  <si>
    <t>Tab. 4.3.2 = riga F col. C</t>
  </si>
  <si>
    <t>Allineare Tab. 4.3.2 con le righe F del budget analitico</t>
  </si>
  <si>
    <t>Righe analitiche complete</t>
  </si>
  <si>
    <t>Alert nel modello</t>
  </si>
  <si>
    <t>nessun alert residuo</t>
  </si>
  <si>
    <t>Verificare le celle con avviso nei fogli Piano economico e Valorizzazione</t>
  </si>
  <si>
    <t>Cofinanziamento di tutti i soggetti della rete</t>
  </si>
  <si>
    <t>Per ogni soggetto con costi attribuiti: cofinanziamento economico + valorizzazione &gt; 0</t>
  </si>
  <si>
    <t>tutta la rete deve cofinanziare</t>
  </si>
  <si>
    <t>Voci di spesa</t>
  </si>
  <si>
    <t>Esiti controllo</t>
  </si>
  <si>
    <t>Campi soggetto</t>
  </si>
  <si>
    <t>OK</t>
  </si>
  <si>
    <t>Ente capofila</t>
  </si>
  <si>
    <t>ERRORE</t>
  </si>
  <si>
    <t>Partner 1</t>
  </si>
  <si>
    <t>DA VERIFICARE</t>
  </si>
  <si>
    <t>Partner 2</t>
  </si>
  <si>
    <t>Partner 3</t>
  </si>
  <si>
    <t>Partner 4</t>
  </si>
  <si>
    <t>Partner 5</t>
  </si>
  <si>
    <t>Partner 6</t>
  </si>
  <si>
    <t>Partner 7</t>
  </si>
  <si>
    <t>Partner 8</t>
  </si>
  <si>
    <t>Partner 9</t>
  </si>
  <si>
    <t>Partner 10</t>
  </si>
  <si>
    <t>Totale costi attribuiti al soggetto
(incluse quote variabili già attribuite)</t>
  </si>
  <si>
    <t>QUOTA VARIABILE NON ATTRIBUITA IN FASE DI ADESIONE</t>
  </si>
  <si>
    <t>Compilare una riga per ogni costo previsto. Selezionare la voce di spesa e, se già noto, il soggetto titolare dai menu a tendina. Per la voce G - Quota variabile: indicare il soggetto titolare solo se la quota è già attribuita nell'Accordo di rete; in caso contrario lasciare vuoto il soggetto titolare. Il totale riga viene calcolato automaticamente.</t>
  </si>
  <si>
    <t>voce obbligatoria; soggetto obbligatorio salvo quota variabile non ancora attribuita</t>
  </si>
  <si>
    <t>Completare voce/soggetto nelle righe valorizzate; per la voce G indicare il soggetto solo se già attribuita nell'Accordo di rete</t>
  </si>
  <si>
    <t xml:space="preserve">ALL. 3 - PIANO ECONOMICO DEL PROGETTO
BANDO "LA LOMBARDIA È DEI GIOVANI" 2026 CUP E81B26000210003 </t>
  </si>
  <si>
    <r>
      <t xml:space="preserve">LEGENDA E ISTRUZIONI DI COMPILAZIONE 
</t>
    </r>
    <r>
      <rPr>
        <b/>
        <sz val="11"/>
        <color rgb="FF1F1F1F"/>
        <rFont val="Carlito"/>
        <family val="2"/>
      </rPr>
      <t xml:space="preserve">**ATTENZIONE** 
Compilare prima il budget analitico (Tabella 3.1): il riepilogo per soggetto e il budget sintetico (Tabella 3.2) si aggiornano automaticamente.
</t>
    </r>
    <r>
      <rPr>
        <sz val="11"/>
        <color rgb="FF1F1F1F"/>
        <rFont val="Carlito"/>
        <family val="2"/>
      </rPr>
      <t xml:space="preserve">
Il valore complessivo del progetto è composto da: contributo regionale richiesto, quota di cofinanziamento economico e quota di cofinanziamento in valorizzazione.
La quota di contributo regionale non può superare il 70% del valore totale del progetto; la quota di cofinanziamento della rete deve essere almeno pari al 30%. 
La quota variabile deve essere inserita come voce G nella Tabella 3.1. Se, in fase di adesione, la quota variabile è già attribuita a un soggetto nell’Accordo di rete, indicare il soggetto titolare: in questo caso l’importo viene riportato nel riepilogo del singolo capofila/partner. Se invece la quota variabile non è ancora attribuita, lasciare vuoto il soggetto titolare: in questo caso l’importo viene esposto nella riga autonoma "Quota variabile non attribuita in fase di adesione". Le celle gialle sono da compilare; le celle grigie/azzurre contengono formule e non dovrebbero essere modificate. Inoltre, ogni soggetto della rete che sostiene costi di progetto deve prevedere una quota di cofinanziamento, in risorse economiche e/o in valorizzazione: in caso contrario il modello segnala l’alert "tutta la rete deve cofinanziare".</t>
    </r>
  </si>
  <si>
    <t>TABELLA 3.1 - BUDGET ANALITICO DI PROGETTO</t>
  </si>
  <si>
    <t>TABELLA 3.2 - BUDGET SINTETICO DI PROGETTO (automatico da Tabella 3.1) **DA NON COMPILARE**</t>
  </si>
  <si>
    <t>Tabella 3.3.2 - Voce F Valorizzazione delle spese di gestione</t>
  </si>
  <si>
    <t>Tabella 3.3.1 - Voce A.2.2 Valorizzazione del lavoro volontario</t>
  </si>
  <si>
    <t>TABELLE 3.3 - RISORSE DI COFINANZIAMENTO IN VALORIZZAZIONE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</si>
</sst>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€\ #,##0.00"/>
  </numFmts>
  <fonts count="8" x14ac:knownFonts="1">
    <font>
      <sz val="11"/>
      <name val="Carlito"/>
    </font>
    <font>
      <b/>
      <sz val="11"/>
      <color rgb="FFFFFFFF"/>
      <name val="Carlito"/>
      <family val="2"/>
    </font>
    <font>
      <sz val="11"/>
      <color rgb="FF1F1F1F"/>
      <name val="Carlito"/>
      <family val="2"/>
    </font>
    <font>
      <b/>
      <sz val="11"/>
      <name val="Carlito"/>
      <family val="2"/>
    </font>
    <font>
      <sz val="10"/>
      <name val="Calibri"/>
      <family val="2"/>
    </font>
    <font>
      <b/>
      <sz val="10"/>
      <color rgb="FFFFFFFF"/>
      <name val="Calibri"/>
      <family val="2"/>
    </font>
    <font>
      <sz val="11"/>
      <name val="Carlito"/>
      <family val="2"/>
    </font>
    <font>
      <b/>
      <sz val="11"/>
      <color rgb="FF1F1F1F"/>
      <name val="Carlito"/>
      <family val="2"/>
    </font>
  </fonts>
  <fills count="12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D9EAF7"/>
      </patternFill>
    </fill>
    <fill>
      <patternFill patternType="solid">
        <fgColor rgb="FFF2F2F2"/>
      </patternFill>
    </fill>
    <fill>
      <patternFill patternType="solid">
        <fgColor rgb="FFFFF2CC"/>
      </patternFill>
    </fill>
    <fill>
      <patternFill patternType="solid">
        <fgColor rgb="FFD9EAF7"/>
      </patternFill>
    </fill>
    <fill>
      <patternFill patternType="solid">
        <fgColor rgb="FFE2F0D9"/>
      </patternFill>
    </fill>
    <fill>
      <patternFill patternType="solid">
        <fgColor rgb="FFFFF2CC"/>
      </patternFill>
    </fill>
    <fill>
      <patternFill patternType="solid">
        <fgColor rgb="FFFFFFFF"/>
      </patternFill>
    </fill>
    <fill>
      <patternFill patternType="solid">
        <fgColor rgb="FF00B050"/>
        <bgColor indexed="64"/>
      </patternFill>
    </fill>
    <fill>
      <patternFill patternType="solid">
        <fgColor theme="3" tint="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63">
    <xf numFmtId="0" fontId="0" fillId="0" borderId="0" xfId="0"/>
    <xf numFmtId="0" fontId="1" fillId="2" borderId="0" xfId="1" applyFont="1" applyFill="1" applyAlignment="1">
      <alignment horizontal="center" wrapText="1"/>
    </xf>
    <xf numFmtId="0" fontId="0" fillId="0" borderId="0" xfId="1" applyFont="1" applyAlignment="1">
      <alignment wrapText="1"/>
    </xf>
    <xf numFmtId="164" fontId="0" fillId="0" borderId="0" xfId="1" applyNumberFormat="1" applyFont="1" applyAlignment="1">
      <alignment wrapText="1"/>
    </xf>
    <xf numFmtId="10" fontId="0" fillId="0" borderId="0" xfId="1" applyNumberFormat="1" applyFont="1" applyAlignment="1">
      <alignment wrapText="1"/>
    </xf>
    <xf numFmtId="0" fontId="4" fillId="0" borderId="0" xfId="1" applyFont="1" applyAlignment="1">
      <alignment vertical="top"/>
    </xf>
    <xf numFmtId="0" fontId="0" fillId="9" borderId="0" xfId="1" applyFont="1" applyFill="1"/>
    <xf numFmtId="0" fontId="0" fillId="5" borderId="1" xfId="1" applyFont="1" applyFill="1" applyBorder="1" applyAlignment="1">
      <alignment wrapText="1"/>
    </xf>
    <xf numFmtId="0" fontId="0" fillId="0" borderId="1" xfId="1" applyFont="1" applyBorder="1" applyAlignment="1">
      <alignment wrapText="1"/>
    </xf>
    <xf numFmtId="0" fontId="3" fillId="4" borderId="1" xfId="1" applyFont="1" applyFill="1" applyBorder="1" applyAlignment="1">
      <alignment wrapText="1"/>
    </xf>
    <xf numFmtId="164" fontId="3" fillId="4" borderId="1" xfId="1" applyNumberFormat="1" applyFont="1" applyFill="1" applyBorder="1" applyAlignment="1">
      <alignment wrapText="1"/>
    </xf>
    <xf numFmtId="164" fontId="0" fillId="5" borderId="1" xfId="1" applyNumberFormat="1" applyFont="1" applyFill="1" applyBorder="1" applyAlignment="1">
      <alignment wrapText="1"/>
    </xf>
    <xf numFmtId="0" fontId="0" fillId="5" borderId="2" xfId="1" applyFont="1" applyFill="1" applyBorder="1" applyAlignment="1">
      <alignment wrapText="1"/>
    </xf>
    <xf numFmtId="0" fontId="0" fillId="0" borderId="2" xfId="1" applyFont="1" applyBorder="1" applyAlignment="1">
      <alignment wrapText="1"/>
    </xf>
    <xf numFmtId="0" fontId="3" fillId="4" borderId="6" xfId="1" applyFont="1" applyFill="1" applyBorder="1" applyAlignment="1">
      <alignment wrapText="1"/>
    </xf>
    <xf numFmtId="0" fontId="3" fillId="4" borderId="7" xfId="1" applyFont="1" applyFill="1" applyBorder="1" applyAlignment="1">
      <alignment wrapText="1"/>
    </xf>
    <xf numFmtId="164" fontId="3" fillId="4" borderId="7" xfId="1" applyNumberFormat="1" applyFont="1" applyFill="1" applyBorder="1" applyAlignment="1">
      <alignment wrapText="1"/>
    </xf>
    <xf numFmtId="0" fontId="3" fillId="4" borderId="8" xfId="1" applyFont="1" applyFill="1" applyBorder="1" applyAlignment="1">
      <alignment wrapText="1"/>
    </xf>
    <xf numFmtId="164" fontId="0" fillId="5" borderId="2" xfId="1" applyNumberFormat="1" applyFont="1" applyFill="1" applyBorder="1" applyAlignment="1">
      <alignment wrapText="1"/>
    </xf>
    <xf numFmtId="0" fontId="3" fillId="0" borderId="0" xfId="1" applyFont="1" applyAlignment="1">
      <alignment horizontal="center" vertical="center" wrapText="1"/>
    </xf>
    <xf numFmtId="164" fontId="0" fillId="0" borderId="1" xfId="1" applyNumberFormat="1" applyFont="1" applyBorder="1" applyAlignment="1">
      <alignment wrapText="1"/>
    </xf>
    <xf numFmtId="0" fontId="0" fillId="5" borderId="1" xfId="1" applyFont="1" applyFill="1" applyBorder="1" applyAlignment="1" applyProtection="1">
      <alignment wrapText="1"/>
      <protection locked="0"/>
    </xf>
    <xf numFmtId="164" fontId="0" fillId="5" borderId="1" xfId="1" applyNumberFormat="1" applyFont="1" applyFill="1" applyBorder="1" applyAlignment="1" applyProtection="1">
      <alignment wrapText="1"/>
      <protection locked="0"/>
    </xf>
    <xf numFmtId="164" fontId="0" fillId="0" borderId="1" xfId="1" applyNumberFormat="1" applyFont="1" applyBorder="1" applyAlignment="1" applyProtection="1">
      <alignment wrapText="1"/>
      <protection locked="0"/>
    </xf>
    <xf numFmtId="0" fontId="0" fillId="0" borderId="1" xfId="1" applyFont="1" applyBorder="1" applyAlignment="1" applyProtection="1">
      <alignment wrapText="1"/>
      <protection locked="0"/>
    </xf>
    <xf numFmtId="0" fontId="0" fillId="5" borderId="2" xfId="1" applyFont="1" applyFill="1" applyBorder="1" applyAlignment="1" applyProtection="1">
      <alignment wrapText="1"/>
      <protection locked="0"/>
    </xf>
    <xf numFmtId="164" fontId="0" fillId="5" borderId="2" xfId="1" applyNumberFormat="1" applyFont="1" applyFill="1" applyBorder="1" applyAlignment="1" applyProtection="1">
      <alignment wrapText="1"/>
      <protection locked="0"/>
    </xf>
    <xf numFmtId="164" fontId="0" fillId="0" borderId="2" xfId="1" applyNumberFormat="1" applyFont="1" applyBorder="1" applyAlignment="1" applyProtection="1">
      <alignment wrapText="1"/>
      <protection locked="0"/>
    </xf>
    <xf numFmtId="0" fontId="3" fillId="4" borderId="3" xfId="1" applyFont="1" applyFill="1" applyBorder="1" applyAlignment="1" applyProtection="1">
      <alignment wrapText="1"/>
      <protection locked="0"/>
    </xf>
    <xf numFmtId="0" fontId="3" fillId="4" borderId="4" xfId="1" applyFont="1" applyFill="1" applyBorder="1" applyAlignment="1" applyProtection="1">
      <alignment wrapText="1"/>
      <protection locked="0"/>
    </xf>
    <xf numFmtId="164" fontId="3" fillId="4" borderId="4" xfId="1" applyNumberFormat="1" applyFont="1" applyFill="1" applyBorder="1" applyAlignment="1" applyProtection="1">
      <alignment wrapText="1"/>
      <protection locked="0"/>
    </xf>
    <xf numFmtId="0" fontId="3" fillId="4" borderId="5" xfId="1" applyFont="1" applyFill="1" applyBorder="1" applyAlignment="1" applyProtection="1">
      <alignment wrapText="1"/>
      <protection locked="0"/>
    </xf>
    <xf numFmtId="0" fontId="0" fillId="5" borderId="1" xfId="1" applyFont="1" applyFill="1" applyBorder="1" applyProtection="1">
      <protection locked="0"/>
    </xf>
    <xf numFmtId="164" fontId="0" fillId="0" borderId="1" xfId="1" applyNumberFormat="1" applyFont="1" applyBorder="1" applyProtection="1">
      <protection locked="0"/>
    </xf>
    <xf numFmtId="164" fontId="0" fillId="3" borderId="1" xfId="1" applyNumberFormat="1" applyFont="1" applyFill="1" applyBorder="1" applyAlignment="1" applyProtection="1">
      <alignment vertical="center" wrapText="1"/>
      <protection locked="0"/>
    </xf>
    <xf numFmtId="0" fontId="3" fillId="7" borderId="1" xfId="1" applyFont="1" applyFill="1" applyBorder="1" applyAlignment="1" applyProtection="1">
      <alignment horizontal="center" vertical="center" wrapText="1"/>
      <protection locked="0"/>
    </xf>
    <xf numFmtId="164" fontId="3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8" borderId="1" xfId="1" applyFill="1" applyBorder="1" applyAlignment="1" applyProtection="1">
      <alignment horizontal="left" vertical="center" wrapText="1"/>
      <protection locked="0"/>
    </xf>
    <xf numFmtId="0" fontId="3" fillId="8" borderId="1" xfId="1" applyFont="1" applyFill="1" applyBorder="1" applyAlignment="1" applyProtection="1">
      <alignment vertical="center" wrapText="1"/>
      <protection locked="0"/>
    </xf>
    <xf numFmtId="0" fontId="6" fillId="8" borderId="1" xfId="1" applyFill="1" applyBorder="1" applyAlignment="1" applyProtection="1">
      <alignment vertical="center" wrapText="1"/>
      <protection locked="0"/>
    </xf>
    <xf numFmtId="0" fontId="3" fillId="6" borderId="1" xfId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>
      <alignment horizontal="center" wrapText="1"/>
    </xf>
    <xf numFmtId="0" fontId="3" fillId="11" borderId="1" xfId="1" applyFont="1" applyFill="1" applyBorder="1" applyAlignment="1" applyProtection="1">
      <alignment horizontal="center" vertical="center" wrapText="1"/>
      <protection locked="0"/>
    </xf>
    <xf numFmtId="0" fontId="3" fillId="11" borderId="9" xfId="1" applyFont="1" applyFill="1" applyBorder="1" applyAlignment="1" applyProtection="1">
      <alignment horizontal="center" vertical="center" wrapText="1"/>
      <protection locked="0"/>
    </xf>
    <xf numFmtId="0" fontId="3" fillId="11" borderId="1" xfId="1" applyFont="1" applyFill="1" applyBorder="1" applyAlignment="1">
      <alignment horizontal="center" vertical="center" wrapText="1"/>
    </xf>
    <xf numFmtId="0" fontId="3" fillId="11" borderId="0" xfId="1" applyFont="1" applyFill="1" applyAlignment="1">
      <alignment horizontal="center" wrapText="1"/>
    </xf>
    <xf numFmtId="0" fontId="1" fillId="2" borderId="1" xfId="1" applyFont="1" applyFill="1" applyBorder="1" applyAlignment="1">
      <alignment horizontal="center"/>
    </xf>
    <xf numFmtId="0" fontId="0" fillId="0" borderId="1" xfId="0" applyBorder="1"/>
    <xf numFmtId="0" fontId="5" fillId="2" borderId="0" xfId="1" applyFont="1" applyFill="1" applyAlignment="1" applyProtection="1">
      <alignment horizontal="center" vertical="top" wrapText="1"/>
      <protection locked="0"/>
    </xf>
    <xf numFmtId="0" fontId="4" fillId="0" borderId="0" xfId="1" applyFont="1" applyAlignment="1" applyProtection="1">
      <alignment vertical="top"/>
      <protection locked="0"/>
    </xf>
    <xf numFmtId="0" fontId="2" fillId="3" borderId="0" xfId="1" applyFont="1" applyFill="1" applyAlignment="1" applyProtection="1">
      <alignment vertical="top" wrapText="1"/>
      <protection locked="0"/>
    </xf>
    <xf numFmtId="0" fontId="0" fillId="0" borderId="0" xfId="1" applyFont="1" applyAlignment="1" applyProtection="1">
      <alignment wrapText="1"/>
      <protection locked="0"/>
    </xf>
    <xf numFmtId="0" fontId="0" fillId="0" borderId="0" xfId="0" applyProtection="1">
      <protection locked="0"/>
    </xf>
    <xf numFmtId="0" fontId="1" fillId="2" borderId="0" xfId="1" applyFont="1" applyFill="1" applyAlignment="1" applyProtection="1">
      <alignment horizontal="center"/>
      <protection locked="0"/>
    </xf>
    <xf numFmtId="0" fontId="3" fillId="3" borderId="6" xfId="1" applyFont="1" applyFill="1" applyBorder="1" applyAlignment="1" applyProtection="1">
      <alignment wrapText="1"/>
      <protection locked="0"/>
    </xf>
    <xf numFmtId="0" fontId="3" fillId="0" borderId="7" xfId="0" applyFont="1" applyBorder="1" applyProtection="1">
      <protection locked="0"/>
    </xf>
    <xf numFmtId="0" fontId="3" fillId="0" borderId="8" xfId="0" applyFont="1" applyBorder="1" applyProtection="1">
      <protection locked="0"/>
    </xf>
    <xf numFmtId="0" fontId="5" fillId="2" borderId="0" xfId="1" applyFont="1" applyFill="1" applyAlignment="1">
      <alignment horizontal="center" vertical="top"/>
    </xf>
    <xf numFmtId="0" fontId="4" fillId="0" borderId="0" xfId="1" applyFont="1" applyAlignment="1">
      <alignment vertical="top"/>
    </xf>
    <xf numFmtId="0" fontId="0" fillId="3" borderId="0" xfId="1" applyFont="1" applyFill="1" applyAlignment="1">
      <alignment vertical="top" wrapText="1"/>
    </xf>
    <xf numFmtId="0" fontId="0" fillId="0" borderId="0" xfId="0"/>
    <xf numFmtId="0" fontId="1" fillId="2" borderId="0" xfId="1" applyFont="1" applyFill="1" applyAlignment="1">
      <alignment horizontal="center" wrapText="1"/>
    </xf>
    <xf numFmtId="0" fontId="0" fillId="0" borderId="0" xfId="1" applyFont="1" applyAlignment="1">
      <alignment wrapText="1"/>
    </xf>
  </cellXfs>
  <cellStyles count="2">
    <cellStyle name="Normal" xfId="1" xr:uid="{00000000-0005-0000-0000-000000000000}"/>
    <cellStyle name="Normale" xfId="0" builtinId="0"/>
  </cellStyles>
  <dxfs count="27">
    <dxf>
      <font>
        <b/>
        <color rgb="FF375623"/>
      </font>
      <fill>
        <patternFill>
          <bgColor rgb="FFE2F0D9"/>
        </patternFill>
      </fill>
    </dxf>
    <dxf>
      <font>
        <b/>
        <color rgb="FFC00000"/>
      </font>
      <fill>
        <patternFill>
          <bgColor rgb="FFFCE4D6"/>
        </patternFill>
      </fill>
    </dxf>
    <dxf>
      <font>
        <b/>
      </font>
      <fill>
        <patternFill>
          <bgColor rgb="FFFCE4D6"/>
        </patternFill>
      </fill>
    </dxf>
    <dxf>
      <font>
        <b/>
      </font>
      <fill>
        <patternFill>
          <bgColor rgb="FFE2F0D9"/>
        </patternFill>
      </fill>
    </dxf>
    <dxf>
      <font>
        <b/>
      </font>
      <fill>
        <patternFill>
          <bgColor rgb="FFFCE4D6"/>
        </patternFill>
      </fill>
    </dxf>
    <dxf>
      <font>
        <b/>
      </font>
      <fill>
        <patternFill>
          <bgColor rgb="FFFCE4D6"/>
        </patternFill>
      </fill>
    </dxf>
    <dxf>
      <font>
        <b/>
      </font>
      <fill>
        <patternFill>
          <bgColor rgb="FFFCE4D6"/>
        </patternFill>
      </fill>
    </dxf>
    <dxf>
      <font>
        <b/>
      </font>
      <fill>
        <patternFill>
          <bgColor rgb="FFFCE4D6"/>
        </patternFill>
      </fill>
    </dxf>
    <dxf>
      <font>
        <b/>
      </font>
      <fill>
        <patternFill>
          <bgColor rgb="FFFCE4D6"/>
        </patternFill>
      </fill>
    </dxf>
    <dxf>
      <font>
        <b/>
        <color rgb="FFC00000"/>
      </font>
      <fill>
        <patternFill>
          <bgColor rgb="FFFCE4D6"/>
        </patternFill>
      </fill>
    </dxf>
    <dxf>
      <fill>
        <patternFill patternType="solid">
          <fgColor indexed="64"/>
          <bgColor theme="3" tint="0.249977111117893"/>
        </patternFill>
      </fill>
    </dxf>
    <dxf>
      <fill>
        <patternFill patternType="solid">
          <fgColor indexed="64"/>
          <bgColor rgb="FF00B050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rlito"/>
        <scheme val="none"/>
      </font>
      <fill>
        <patternFill patternType="solid">
          <fgColor indexed="64"/>
          <bgColor rgb="FF00B050"/>
        </patternFill>
      </fill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rlito"/>
        <scheme val="none"/>
      </font>
      <fill>
        <patternFill patternType="solid">
          <fgColor indexed="64"/>
          <bgColor theme="3" tint="0.249977111117893"/>
        </patternFill>
      </fill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rlito"/>
        <scheme val="none"/>
      </font>
      <fill>
        <patternFill patternType="solid">
          <fgColor indexed="64"/>
          <bgColor theme="3" tint="0.249977111117893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BudgetSintetico" displayName="BudgetSintetico" ref="B55:G65" headerRowDxfId="26">
  <tableColumns count="6">
    <tableColumn id="1" xr3:uid="{00000000-0010-0000-0100-000001000000}" name="Voce di spesa"/>
    <tableColumn id="2" xr3:uid="{00000000-0010-0000-0100-000002000000}" name="Quota contributo regionale A"/>
    <tableColumn id="3" xr3:uid="{00000000-0010-0000-0100-000003000000}" name="Quota cofinanziamento economico B"/>
    <tableColumn id="4" xr3:uid="{00000000-0010-0000-0100-000004000000}" name="Quota cofinanziamento valorizzazione C"/>
    <tableColumn id="5" xr3:uid="{00000000-0010-0000-0100-000005000000}" name="Totale costi previsti A+B+C"/>
    <tableColumn id="6" xr3:uid="{00000000-0010-0000-0100-000006000000}" name="Note/aler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BudgetAnalitico" displayName="BudgetAnalitico" ref="B25:K51" headerRowDxfId="25" dataDxfId="24" totalsRowDxfId="23">
  <tableColumns count="10">
    <tableColumn id="1" xr3:uid="{00000000-0010-0000-0000-000001000000}" name="Obiettivo specifico" dataDxfId="22"/>
    <tableColumn id="2" xr3:uid="{00000000-0010-0000-0000-000002000000}" name="Azione n°/titolo" dataDxfId="21"/>
    <tableColumn id="3" xr3:uid="{00000000-0010-0000-0000-000003000000}" name="Voce di spesa" dataDxfId="20"/>
    <tableColumn id="4" xr3:uid="{00000000-0010-0000-0000-000004000000}" name="Descrizione spesa / oggetto fornitura" dataDxfId="19"/>
    <tableColumn id="5" xr3:uid="{00000000-0010-0000-0000-000005000000}" name="Soggetto titolare dell'azione" dataDxfId="18"/>
    <tableColumn id="6" xr3:uid="{00000000-0010-0000-0000-000006000000}" name="Contributo regionale richiesto" dataDxfId="17"/>
    <tableColumn id="7" xr3:uid="{00000000-0010-0000-0000-000007000000}" name="Cofinanziamento economico" dataDxfId="16"/>
    <tableColumn id="8" xr3:uid="{00000000-0010-0000-0000-000008000000}" name="Cofinanziamento in valorizzazione" dataDxfId="15"/>
    <tableColumn id="9" xr3:uid="{00000000-0010-0000-0000-000009000000}" name="Totale progetto" dataDxfId="14"/>
    <tableColumn id="10" xr3:uid="{00000000-0010-0000-0000-00000A000000}" name="Note/alert" dataDxfId="1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ValorizzazioneVolontari" displayName="ValorizzazioneVolontari" ref="B9:H35" headerRowDxfId="12">
  <tableColumns count="7">
    <tableColumn id="1" xr3:uid="{00000000-0010-0000-0200-000001000000}" name="Capofila/Partner"/>
    <tableColumn id="2" xr3:uid="{00000000-0010-0000-0200-000002000000}" name="Azione n°/titolo"/>
    <tableColumn id="3" xr3:uid="{00000000-0010-0000-0200-000003000000}" name="Ruolo/attività"/>
    <tableColumn id="4" xr3:uid="{00000000-0010-0000-0200-000004000000}" name="N. volontari"/>
    <tableColumn id="5" xr3:uid="{00000000-0010-0000-0200-000005000000}" name="Costo orario"/>
    <tableColumn id="6" xr3:uid="{00000000-0010-0000-0200-000006000000}" name="N. ore"/>
    <tableColumn id="7" xr3:uid="{00000000-0010-0000-0200-000007000000}" name="Quota di cofinanziamento"/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ValorizzazioneGestione" displayName="ValorizzazioneGestione" ref="B40:H56" headerRowDxfId="11">
  <tableColumns count="7">
    <tableColumn id="1" xr3:uid="{00000000-0010-0000-0300-000001000000}" name="Capofila/Partner"/>
    <tableColumn id="2" xr3:uid="{00000000-0010-0000-0300-000002000000}" name="Azione n°/titolo"/>
    <tableColumn id="3" xr3:uid="{00000000-0010-0000-0300-000003000000}" name="Tipologia spesa / bene / spazio"/>
    <tableColumn id="4" xr3:uid="{00000000-0010-0000-0300-000004000000}" name="Criterio di calcolo_x000a_(inserire % imputata)"/>
    <tableColumn id="5" xr3:uid="{00000000-0010-0000-0300-000005000000}" name="Documento/atto a supporto"/>
    <tableColumn id="6" xr3:uid="{00000000-0010-0000-0300-000006000000}" name="Quota valorizzata"/>
    <tableColumn id="7" xr3:uid="{00000000-0010-0000-0300-000007000000}" name="Note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ellaControlli" displayName="TabellaControlli" ref="A2:E13" headerRowDxfId="10">
  <tableColumns count="5">
    <tableColumn id="1" xr3:uid="{00000000-0010-0000-0400-000001000000}" name="Controllo"/>
    <tableColumn id="2" xr3:uid="{00000000-0010-0000-0400-000002000000}" name="Soglia/riferimento"/>
    <tableColumn id="3" xr3:uid="{00000000-0010-0000-0400-000003000000}" name="Esito"/>
    <tableColumn id="4" xr3:uid="{00000000-0010-0000-0400-000004000000}" name="Dettaglio"/>
    <tableColumn id="5" xr3:uid="{00000000-0010-0000-0400-000005000000}" name="Cosa corregger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5"/>
  <sheetViews>
    <sheetView topLeftCell="A47" zoomScale="90" zoomScaleNormal="90" workbookViewId="0">
      <selection activeCell="B54" sqref="B54:G54"/>
    </sheetView>
  </sheetViews>
  <sheetFormatPr defaultRowHeight="14.4" x14ac:dyDescent="0.3"/>
  <cols>
    <col min="1" max="1" width="3" customWidth="1"/>
    <col min="2" max="2" width="24" customWidth="1"/>
    <col min="3" max="3" width="18" customWidth="1"/>
    <col min="4" max="4" width="23" customWidth="1"/>
    <col min="5" max="5" width="38" customWidth="1"/>
    <col min="6" max="6" width="19" customWidth="1"/>
    <col min="7" max="7" width="20.44140625" customWidth="1"/>
    <col min="8" max="8" width="17.109375" customWidth="1"/>
    <col min="9" max="9" width="20" customWidth="1"/>
    <col min="10" max="10" width="16" customWidth="1"/>
    <col min="11" max="11" width="36" customWidth="1"/>
  </cols>
  <sheetData>
    <row r="1" spans="1:11" ht="45.9" customHeight="1" x14ac:dyDescent="0.3">
      <c r="A1" s="5"/>
      <c r="B1" s="48" t="s">
        <v>117</v>
      </c>
      <c r="C1" s="49"/>
      <c r="D1" s="49"/>
      <c r="E1" s="49"/>
      <c r="F1" s="49"/>
      <c r="G1" s="49"/>
      <c r="H1" s="49"/>
      <c r="I1" s="49"/>
      <c r="J1" s="49"/>
      <c r="K1" s="49"/>
    </row>
    <row r="2" spans="1:11" ht="80.099999999999994" customHeight="1" x14ac:dyDescent="0.3">
      <c r="B2" s="50" t="s">
        <v>118</v>
      </c>
      <c r="C2" s="51"/>
      <c r="D2" s="51"/>
      <c r="E2" s="51"/>
      <c r="F2" s="51"/>
      <c r="G2" s="51"/>
      <c r="H2" s="51"/>
      <c r="I2" s="51"/>
      <c r="J2" s="51"/>
      <c r="K2" s="51"/>
    </row>
    <row r="3" spans="1:11" x14ac:dyDescent="0.3"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1" ht="89.25" customHeight="1" x14ac:dyDescent="0.3">
      <c r="B4" s="52"/>
      <c r="C4" s="52"/>
      <c r="D4" s="52"/>
      <c r="E4" s="52"/>
      <c r="F4" s="52"/>
      <c r="G4" s="52"/>
      <c r="H4" s="52"/>
      <c r="I4" s="52"/>
      <c r="J4" s="52"/>
      <c r="K4" s="52"/>
    </row>
    <row r="6" spans="1:11" x14ac:dyDescent="0.3">
      <c r="B6" s="53" t="s">
        <v>0</v>
      </c>
      <c r="C6" s="52"/>
      <c r="D6" s="52"/>
      <c r="E6" s="52"/>
      <c r="F6" s="52"/>
      <c r="G6" s="52"/>
    </row>
    <row r="7" spans="1:11" ht="88.05" customHeight="1" x14ac:dyDescent="0.3">
      <c r="B7" s="40" t="s">
        <v>1</v>
      </c>
      <c r="C7" s="40" t="s">
        <v>112</v>
      </c>
      <c r="D7" s="40" t="s">
        <v>2</v>
      </c>
      <c r="E7" s="40" t="s">
        <v>3</v>
      </c>
      <c r="F7" s="40" t="s">
        <v>4</v>
      </c>
      <c r="G7" s="40" t="s">
        <v>5</v>
      </c>
    </row>
    <row r="8" spans="1:11" ht="28.8" x14ac:dyDescent="0.3">
      <c r="B8" s="32" t="s">
        <v>6</v>
      </c>
      <c r="C8" s="33">
        <f t="shared" ref="C8:C18" si="0">IF($B8="","",SUMIFS($J$26:$J$50,$F$26:$F$50,$B8))</f>
        <v>0</v>
      </c>
      <c r="D8" s="33">
        <f t="shared" ref="D8:D18" si="1">IF($B8="","",SUMIFS($G$26:$G$50,$F$26:$F$50,$B8))</f>
        <v>0</v>
      </c>
      <c r="E8" s="33">
        <f t="shared" ref="E8:E18" si="2">IF($B8="","",SUMIFS($H$26:$H$50,$F$26:$F$50,$B8))</f>
        <v>0</v>
      </c>
      <c r="F8" s="33">
        <f t="shared" ref="F8:F18" si="3">IF($B8="","",SUMIFS($I$26:$I$50,$F$26:$F$50,$B8))</f>
        <v>0</v>
      </c>
      <c r="G8" s="34" t="str">
        <f t="shared" ref="G8:G18" si="4">IF(AND($B8&lt;&gt;"",$C8=0),"Nessun costo imputato a questo soggetto",IF(AND($C8&gt;0,($E8+$F8)=0),"⚠ tutta la rete deve cofinanziare",""))</f>
        <v>Nessun costo imputato a questo soggetto</v>
      </c>
    </row>
    <row r="9" spans="1:11" ht="28.8" x14ac:dyDescent="0.3">
      <c r="B9" s="32" t="s">
        <v>7</v>
      </c>
      <c r="C9" s="33">
        <f t="shared" si="0"/>
        <v>0</v>
      </c>
      <c r="D9" s="33">
        <f t="shared" si="1"/>
        <v>0</v>
      </c>
      <c r="E9" s="33">
        <f t="shared" si="2"/>
        <v>0</v>
      </c>
      <c r="F9" s="33">
        <f t="shared" si="3"/>
        <v>0</v>
      </c>
      <c r="G9" s="34" t="str">
        <f t="shared" si="4"/>
        <v>Nessun costo imputato a questo soggetto</v>
      </c>
    </row>
    <row r="10" spans="1:11" ht="28.8" x14ac:dyDescent="0.3">
      <c r="B10" s="32" t="s">
        <v>8</v>
      </c>
      <c r="C10" s="33">
        <f t="shared" si="0"/>
        <v>0</v>
      </c>
      <c r="D10" s="33">
        <f t="shared" si="1"/>
        <v>0</v>
      </c>
      <c r="E10" s="33">
        <f t="shared" si="2"/>
        <v>0</v>
      </c>
      <c r="F10" s="33">
        <f t="shared" si="3"/>
        <v>0</v>
      </c>
      <c r="G10" s="34" t="str">
        <f t="shared" si="4"/>
        <v>Nessun costo imputato a questo soggetto</v>
      </c>
    </row>
    <row r="11" spans="1:11" ht="28.8" x14ac:dyDescent="0.3">
      <c r="B11" s="32" t="s">
        <v>9</v>
      </c>
      <c r="C11" s="33">
        <f t="shared" si="0"/>
        <v>0</v>
      </c>
      <c r="D11" s="33">
        <f t="shared" si="1"/>
        <v>0</v>
      </c>
      <c r="E11" s="33">
        <f t="shared" si="2"/>
        <v>0</v>
      </c>
      <c r="F11" s="33">
        <f t="shared" si="3"/>
        <v>0</v>
      </c>
      <c r="G11" s="34" t="str">
        <f t="shared" si="4"/>
        <v>Nessun costo imputato a questo soggetto</v>
      </c>
    </row>
    <row r="12" spans="1:11" ht="28.8" x14ac:dyDescent="0.3">
      <c r="B12" s="32" t="s">
        <v>10</v>
      </c>
      <c r="C12" s="33">
        <f t="shared" si="0"/>
        <v>0</v>
      </c>
      <c r="D12" s="33">
        <f t="shared" si="1"/>
        <v>0</v>
      </c>
      <c r="E12" s="33">
        <f t="shared" si="2"/>
        <v>0</v>
      </c>
      <c r="F12" s="33">
        <f t="shared" si="3"/>
        <v>0</v>
      </c>
      <c r="G12" s="34" t="str">
        <f t="shared" si="4"/>
        <v>Nessun costo imputato a questo soggetto</v>
      </c>
    </row>
    <row r="13" spans="1:11" ht="28.8" x14ac:dyDescent="0.3">
      <c r="B13" s="32" t="s">
        <v>11</v>
      </c>
      <c r="C13" s="33">
        <f t="shared" si="0"/>
        <v>0</v>
      </c>
      <c r="D13" s="33">
        <f t="shared" si="1"/>
        <v>0</v>
      </c>
      <c r="E13" s="33">
        <f t="shared" si="2"/>
        <v>0</v>
      </c>
      <c r="F13" s="33">
        <f t="shared" si="3"/>
        <v>0</v>
      </c>
      <c r="G13" s="34" t="str">
        <f t="shared" si="4"/>
        <v>Nessun costo imputato a questo soggetto</v>
      </c>
    </row>
    <row r="14" spans="1:11" ht="28.8" x14ac:dyDescent="0.3">
      <c r="B14" s="32" t="s">
        <v>12</v>
      </c>
      <c r="C14" s="33">
        <f t="shared" si="0"/>
        <v>0</v>
      </c>
      <c r="D14" s="33">
        <f t="shared" si="1"/>
        <v>0</v>
      </c>
      <c r="E14" s="33">
        <f t="shared" si="2"/>
        <v>0</v>
      </c>
      <c r="F14" s="33">
        <f t="shared" si="3"/>
        <v>0</v>
      </c>
      <c r="G14" s="34" t="str">
        <f t="shared" si="4"/>
        <v>Nessun costo imputato a questo soggetto</v>
      </c>
    </row>
    <row r="15" spans="1:11" ht="28.8" x14ac:dyDescent="0.3">
      <c r="B15" s="32" t="s">
        <v>13</v>
      </c>
      <c r="C15" s="33">
        <f t="shared" si="0"/>
        <v>0</v>
      </c>
      <c r="D15" s="33">
        <f t="shared" si="1"/>
        <v>0</v>
      </c>
      <c r="E15" s="33">
        <f t="shared" si="2"/>
        <v>0</v>
      </c>
      <c r="F15" s="33">
        <f t="shared" si="3"/>
        <v>0</v>
      </c>
      <c r="G15" s="34" t="str">
        <f t="shared" si="4"/>
        <v>Nessun costo imputato a questo soggetto</v>
      </c>
    </row>
    <row r="16" spans="1:11" ht="28.8" x14ac:dyDescent="0.3">
      <c r="B16" s="32" t="s">
        <v>14</v>
      </c>
      <c r="C16" s="33">
        <f t="shared" si="0"/>
        <v>0</v>
      </c>
      <c r="D16" s="33">
        <f t="shared" si="1"/>
        <v>0</v>
      </c>
      <c r="E16" s="33">
        <f t="shared" si="2"/>
        <v>0</v>
      </c>
      <c r="F16" s="33">
        <f t="shared" si="3"/>
        <v>0</v>
      </c>
      <c r="G16" s="34" t="str">
        <f t="shared" si="4"/>
        <v>Nessun costo imputato a questo soggetto</v>
      </c>
    </row>
    <row r="17" spans="2:11" ht="28.8" x14ac:dyDescent="0.3">
      <c r="B17" s="32" t="s">
        <v>15</v>
      </c>
      <c r="C17" s="33">
        <f t="shared" si="0"/>
        <v>0</v>
      </c>
      <c r="D17" s="33">
        <f t="shared" si="1"/>
        <v>0</v>
      </c>
      <c r="E17" s="33">
        <f t="shared" si="2"/>
        <v>0</v>
      </c>
      <c r="F17" s="33">
        <f t="shared" si="3"/>
        <v>0</v>
      </c>
      <c r="G17" s="34" t="str">
        <f t="shared" si="4"/>
        <v>Nessun costo imputato a questo soggetto</v>
      </c>
    </row>
    <row r="18" spans="2:11" ht="30.75" customHeight="1" x14ac:dyDescent="0.3">
      <c r="B18" s="32" t="s">
        <v>16</v>
      </c>
      <c r="C18" s="33">
        <f t="shared" si="0"/>
        <v>0</v>
      </c>
      <c r="D18" s="33">
        <f t="shared" si="1"/>
        <v>0</v>
      </c>
      <c r="E18" s="33">
        <f t="shared" si="2"/>
        <v>0</v>
      </c>
      <c r="F18" s="33">
        <f t="shared" si="3"/>
        <v>0</v>
      </c>
      <c r="G18" s="34" t="str">
        <f t="shared" si="4"/>
        <v>Nessun costo imputato a questo soggetto</v>
      </c>
    </row>
    <row r="19" spans="2:11" ht="28.8" x14ac:dyDescent="0.3">
      <c r="B19" s="35" t="s">
        <v>17</v>
      </c>
      <c r="C19" s="36">
        <f>SUM(C8:C18)</f>
        <v>0</v>
      </c>
      <c r="D19" s="36">
        <f>SUM(D8:D18)</f>
        <v>0</v>
      </c>
      <c r="E19" s="36">
        <f>SUM(E8:E18)</f>
        <v>0</v>
      </c>
      <c r="F19" s="36">
        <f>SUM(F8:F18)</f>
        <v>0</v>
      </c>
      <c r="G19" s="36" t="str">
        <f>IF(AND(C21&gt;0,(E21+F21)&lt;0.3*C21),"⚠️ Cofinanziamento inferiore al 30%","")</f>
        <v/>
      </c>
    </row>
    <row r="20" spans="2:11" ht="50.55" customHeight="1" x14ac:dyDescent="0.3">
      <c r="B20" s="37" t="s">
        <v>113</v>
      </c>
      <c r="C20" s="38">
        <f>SUMPRODUCT(--($D$26:$D$50="G. Quota variabile"),--($F$26:$F$50=""),$J$26:$J$50)</f>
        <v>0</v>
      </c>
      <c r="D20" s="38">
        <f>SUMPRODUCT(--($D$26:$D$50="G. Quota variabile"),--($F$26:$F$50=""),$G$26:$G$50)</f>
        <v>0</v>
      </c>
      <c r="E20" s="38">
        <f>SUMPRODUCT(--($D$26:$D$50="G. Quota variabile"),--($F$26:$F$50=""),$H$26:$H$50)</f>
        <v>0</v>
      </c>
      <c r="F20" s="38">
        <f>SUMPRODUCT(--($D$26:$D$50="G. Quota variabile"),--($F$26:$F$50=""),$I$26:$I$50)</f>
        <v>0</v>
      </c>
      <c r="G20" s="39"/>
    </row>
    <row r="21" spans="2:11" ht="36" customHeight="1" x14ac:dyDescent="0.3">
      <c r="B21" s="35" t="s">
        <v>18</v>
      </c>
      <c r="C21" s="35">
        <f>SUM(C19:C20)</f>
        <v>0</v>
      </c>
      <c r="D21" s="35">
        <f>SUM(D19:D20)</f>
        <v>0</v>
      </c>
      <c r="E21" s="35">
        <f>SUM(E19:E20)</f>
        <v>0</v>
      </c>
      <c r="F21" s="35">
        <f>SUM(F19:F20)</f>
        <v>0</v>
      </c>
      <c r="G21" s="35" t="str">
        <f>IF(ABS(C21-$F$65)&gt;0.01,"⚠️ Totale progetto non allineato alla Tab. 4.2","")</f>
        <v/>
      </c>
    </row>
    <row r="22" spans="2:11" ht="36" customHeight="1" x14ac:dyDescent="0.3">
      <c r="B22" s="19"/>
      <c r="C22" s="19"/>
      <c r="D22" s="19"/>
      <c r="E22" s="19"/>
      <c r="F22" s="19"/>
      <c r="G22" s="19"/>
      <c r="H22" s="6"/>
    </row>
    <row r="23" spans="2:11" ht="15" thickBot="1" x14ac:dyDescent="0.35">
      <c r="B23" s="53" t="s">
        <v>119</v>
      </c>
      <c r="C23" s="52"/>
      <c r="D23" s="52"/>
      <c r="E23" s="52"/>
      <c r="F23" s="52"/>
      <c r="G23" s="52"/>
      <c r="H23" s="52"/>
      <c r="I23" s="52"/>
      <c r="J23" s="52"/>
      <c r="K23" s="52"/>
    </row>
    <row r="24" spans="2:11" ht="36.9" customHeight="1" thickBot="1" x14ac:dyDescent="0.35">
      <c r="B24" s="54" t="s">
        <v>114</v>
      </c>
      <c r="C24" s="55"/>
      <c r="D24" s="55"/>
      <c r="E24" s="55"/>
      <c r="F24" s="55"/>
      <c r="G24" s="55"/>
      <c r="H24" s="55"/>
      <c r="I24" s="55"/>
      <c r="J24" s="55"/>
      <c r="K24" s="56"/>
    </row>
    <row r="25" spans="2:11" ht="45.15" customHeight="1" x14ac:dyDescent="0.3">
      <c r="B25" s="42" t="s">
        <v>19</v>
      </c>
      <c r="C25" s="42" t="s">
        <v>20</v>
      </c>
      <c r="D25" s="43" t="s">
        <v>21</v>
      </c>
      <c r="E25" s="43" t="s">
        <v>22</v>
      </c>
      <c r="F25" s="43" t="s">
        <v>23</v>
      </c>
      <c r="G25" s="43" t="s">
        <v>24</v>
      </c>
      <c r="H25" s="43" t="s">
        <v>25</v>
      </c>
      <c r="I25" s="43" t="s">
        <v>26</v>
      </c>
      <c r="J25" s="43" t="s">
        <v>27</v>
      </c>
      <c r="K25" s="43" t="s">
        <v>28</v>
      </c>
    </row>
    <row r="26" spans="2:11" x14ac:dyDescent="0.3">
      <c r="B26" s="21"/>
      <c r="C26" s="21"/>
      <c r="D26" s="21"/>
      <c r="E26" s="21"/>
      <c r="F26" s="21"/>
      <c r="G26" s="22"/>
      <c r="H26" s="22"/>
      <c r="I26" s="22"/>
      <c r="J26" s="23">
        <f t="shared" ref="J26:J50" si="5">SUM(G26:I26)</f>
        <v>0</v>
      </c>
      <c r="K26" s="24" t="str">
        <f>IF(AND($J26&gt;0,$D26=""),"⚠️ Indicare la voce di spesa",IF(AND($J26&gt;0,$D26&lt;&gt;"G. Quota variabile",$F26=""),"⚠️ Indicare il soggetto titolare",IF(AND($I26&gt;0,NOT(OR(LEFT($D26,5)="A.2.2",LEFT($D26,1)="F"))),"⚠️ Valorizzazione ammessa solo su A.2.2 o F","")))</f>
        <v/>
      </c>
    </row>
    <row r="27" spans="2:11" x14ac:dyDescent="0.3">
      <c r="B27" s="21"/>
      <c r="C27" s="21"/>
      <c r="D27" s="21"/>
      <c r="E27" s="21"/>
      <c r="F27" s="21"/>
      <c r="G27" s="22"/>
      <c r="H27" s="22"/>
      <c r="I27" s="22"/>
      <c r="J27" s="23">
        <f t="shared" si="5"/>
        <v>0</v>
      </c>
      <c r="K27" s="24" t="str">
        <f t="shared" ref="K27:K28" si="6">IF(AND($J27&gt;0,$D27=""),"⚠️ Indicare la voce di spesa",IF(AND($J27&gt;0,$D27&lt;&gt;"G. Quota variabile",$F27=""),"⚠️ Indicare il soggetto titolare",IF(AND($I27&gt;0,NOT(OR(LEFT($D27,5)="A.2.2",LEFT($D27,1)="F"))),"⚠️ Valorizzazione ammessa solo su A.2.2 o F","")))</f>
        <v/>
      </c>
    </row>
    <row r="28" spans="2:11" x14ac:dyDescent="0.3">
      <c r="B28" s="21"/>
      <c r="C28" s="21"/>
      <c r="D28" s="21"/>
      <c r="E28" s="21"/>
      <c r="F28" s="21"/>
      <c r="G28" s="22"/>
      <c r="H28" s="22"/>
      <c r="I28" s="22"/>
      <c r="J28" s="23">
        <f t="shared" si="5"/>
        <v>0</v>
      </c>
      <c r="K28" s="24" t="str">
        <f t="shared" si="6"/>
        <v/>
      </c>
    </row>
    <row r="29" spans="2:11" x14ac:dyDescent="0.3">
      <c r="B29" s="21"/>
      <c r="C29" s="21"/>
      <c r="D29" s="21"/>
      <c r="E29" s="21"/>
      <c r="F29" s="21"/>
      <c r="G29" s="22"/>
      <c r="H29" s="22"/>
      <c r="I29" s="22"/>
      <c r="J29" s="23">
        <f t="shared" si="5"/>
        <v>0</v>
      </c>
      <c r="K29" s="24" t="str">
        <f>IF(AND($J29&gt;0,$D29=""),"⚠️ Indicare la voce di spesa",IF(AND($J29&gt;0,$D29&lt;&gt;"G. Quota variabile",$F29=""),"⚠️ Indicare il soggetto titolare",IF(AND($I29&gt;0,NOT(OR(LEFT($D29,5)="A.2.2",LEFT($D29,1)="F"))),"⚠️ Valorizzazione ammessa solo su A.2.2 o F","")))</f>
        <v/>
      </c>
    </row>
    <row r="30" spans="2:11" x14ac:dyDescent="0.3">
      <c r="B30" s="21"/>
      <c r="C30" s="21"/>
      <c r="D30" s="21"/>
      <c r="E30" s="21"/>
      <c r="F30" s="21"/>
      <c r="G30" s="22"/>
      <c r="H30" s="22"/>
      <c r="I30" s="22"/>
      <c r="J30" s="23">
        <f t="shared" si="5"/>
        <v>0</v>
      </c>
      <c r="K30" s="24" t="str">
        <f t="shared" ref="K30:K50" si="7">IF(AND($J30&gt;0,$D30=""),"⚠️ Indicare la voce di spesa",IF(AND($J30&gt;0,$D30&lt;&gt;"G. Quota variabile",$F30=""),"⚠️ Indicare il soggetto titolare",IF(AND($I30&gt;0,NOT(OR(LEFT($D30,5)="A.2.2",LEFT($D30,1)="F"))),"⚠️ Valorizzazione ammessa solo su A.2.2 o F","")))</f>
        <v/>
      </c>
    </row>
    <row r="31" spans="2:11" x14ac:dyDescent="0.3">
      <c r="B31" s="21"/>
      <c r="C31" s="21"/>
      <c r="D31" s="21"/>
      <c r="E31" s="21"/>
      <c r="F31" s="21"/>
      <c r="G31" s="22"/>
      <c r="H31" s="22"/>
      <c r="I31" s="22"/>
      <c r="J31" s="23">
        <f>SUM(G31:I31)</f>
        <v>0</v>
      </c>
      <c r="K31" s="24" t="str">
        <f t="shared" si="7"/>
        <v/>
      </c>
    </row>
    <row r="32" spans="2:11" x14ac:dyDescent="0.3">
      <c r="B32" s="21"/>
      <c r="C32" s="21"/>
      <c r="D32" s="21"/>
      <c r="E32" s="21"/>
      <c r="F32" s="21"/>
      <c r="G32" s="22"/>
      <c r="H32" s="22"/>
      <c r="I32" s="22"/>
      <c r="J32" s="23">
        <f t="shared" si="5"/>
        <v>0</v>
      </c>
      <c r="K32" s="24" t="str">
        <f t="shared" si="7"/>
        <v/>
      </c>
    </row>
    <row r="33" spans="2:11" x14ac:dyDescent="0.3">
      <c r="B33" s="21"/>
      <c r="C33" s="21"/>
      <c r="D33" s="21"/>
      <c r="E33" s="21"/>
      <c r="F33" s="21"/>
      <c r="G33" s="22"/>
      <c r="H33" s="22"/>
      <c r="I33" s="22"/>
      <c r="J33" s="23">
        <f t="shared" si="5"/>
        <v>0</v>
      </c>
      <c r="K33" s="24" t="str">
        <f t="shared" si="7"/>
        <v/>
      </c>
    </row>
    <row r="34" spans="2:11" x14ac:dyDescent="0.3">
      <c r="B34" s="21"/>
      <c r="C34" s="21"/>
      <c r="D34" s="21"/>
      <c r="E34" s="21"/>
      <c r="F34" s="21"/>
      <c r="G34" s="22"/>
      <c r="H34" s="22"/>
      <c r="I34" s="22"/>
      <c r="J34" s="23">
        <f t="shared" si="5"/>
        <v>0</v>
      </c>
      <c r="K34" s="24" t="str">
        <f t="shared" si="7"/>
        <v/>
      </c>
    </row>
    <row r="35" spans="2:11" x14ac:dyDescent="0.3">
      <c r="B35" s="21"/>
      <c r="C35" s="21"/>
      <c r="D35" s="21"/>
      <c r="E35" s="21"/>
      <c r="F35" s="21"/>
      <c r="G35" s="22"/>
      <c r="H35" s="22"/>
      <c r="I35" s="22"/>
      <c r="J35" s="23">
        <f t="shared" si="5"/>
        <v>0</v>
      </c>
      <c r="K35" s="24" t="str">
        <f t="shared" si="7"/>
        <v/>
      </c>
    </row>
    <row r="36" spans="2:11" x14ac:dyDescent="0.3">
      <c r="B36" s="21"/>
      <c r="C36" s="21"/>
      <c r="D36" s="21"/>
      <c r="E36" s="21"/>
      <c r="F36" s="21"/>
      <c r="G36" s="22"/>
      <c r="H36" s="22"/>
      <c r="I36" s="22"/>
      <c r="J36" s="23">
        <f t="shared" si="5"/>
        <v>0</v>
      </c>
      <c r="K36" s="24" t="str">
        <f t="shared" si="7"/>
        <v/>
      </c>
    </row>
    <row r="37" spans="2:11" x14ac:dyDescent="0.3">
      <c r="B37" s="21"/>
      <c r="C37" s="21"/>
      <c r="D37" s="21"/>
      <c r="E37" s="21"/>
      <c r="F37" s="21"/>
      <c r="G37" s="22"/>
      <c r="H37" s="22"/>
      <c r="I37" s="22"/>
      <c r="J37" s="23">
        <f t="shared" si="5"/>
        <v>0</v>
      </c>
      <c r="K37" s="24" t="str">
        <f t="shared" si="7"/>
        <v/>
      </c>
    </row>
    <row r="38" spans="2:11" x14ac:dyDescent="0.3">
      <c r="B38" s="21"/>
      <c r="C38" s="21"/>
      <c r="D38" s="21"/>
      <c r="E38" s="21"/>
      <c r="F38" s="21"/>
      <c r="G38" s="22"/>
      <c r="H38" s="22"/>
      <c r="I38" s="22"/>
      <c r="J38" s="23">
        <f t="shared" si="5"/>
        <v>0</v>
      </c>
      <c r="K38" s="24" t="str">
        <f t="shared" si="7"/>
        <v/>
      </c>
    </row>
    <row r="39" spans="2:11" x14ac:dyDescent="0.3">
      <c r="B39" s="21"/>
      <c r="C39" s="21"/>
      <c r="D39" s="21"/>
      <c r="E39" s="21"/>
      <c r="F39" s="21"/>
      <c r="G39" s="22"/>
      <c r="H39" s="22"/>
      <c r="I39" s="22"/>
      <c r="J39" s="23">
        <f t="shared" si="5"/>
        <v>0</v>
      </c>
      <c r="K39" s="24" t="str">
        <f t="shared" si="7"/>
        <v/>
      </c>
    </row>
    <row r="40" spans="2:11" x14ac:dyDescent="0.3">
      <c r="B40" s="21"/>
      <c r="C40" s="21"/>
      <c r="D40" s="21"/>
      <c r="E40" s="21"/>
      <c r="F40" s="21"/>
      <c r="G40" s="22"/>
      <c r="H40" s="22"/>
      <c r="I40" s="22"/>
      <c r="J40" s="23">
        <f t="shared" si="5"/>
        <v>0</v>
      </c>
      <c r="K40" s="24" t="str">
        <f t="shared" si="7"/>
        <v/>
      </c>
    </row>
    <row r="41" spans="2:11" x14ac:dyDescent="0.3">
      <c r="B41" s="21"/>
      <c r="C41" s="21"/>
      <c r="D41" s="21"/>
      <c r="E41" s="21"/>
      <c r="F41" s="21"/>
      <c r="G41" s="22"/>
      <c r="H41" s="22"/>
      <c r="I41" s="22"/>
      <c r="J41" s="23">
        <f t="shared" si="5"/>
        <v>0</v>
      </c>
      <c r="K41" s="24" t="str">
        <f t="shared" si="7"/>
        <v/>
      </c>
    </row>
    <row r="42" spans="2:11" x14ac:dyDescent="0.3">
      <c r="B42" s="21"/>
      <c r="C42" s="21"/>
      <c r="D42" s="21"/>
      <c r="E42" s="21"/>
      <c r="F42" s="21"/>
      <c r="G42" s="22"/>
      <c r="H42" s="22"/>
      <c r="I42" s="22"/>
      <c r="J42" s="23">
        <f t="shared" si="5"/>
        <v>0</v>
      </c>
      <c r="K42" s="24" t="str">
        <f t="shared" si="7"/>
        <v/>
      </c>
    </row>
    <row r="43" spans="2:11" x14ac:dyDescent="0.3">
      <c r="B43" s="21"/>
      <c r="C43" s="21"/>
      <c r="D43" s="21"/>
      <c r="E43" s="21"/>
      <c r="F43" s="21"/>
      <c r="G43" s="22"/>
      <c r="H43" s="22"/>
      <c r="I43" s="22"/>
      <c r="J43" s="23">
        <f t="shared" si="5"/>
        <v>0</v>
      </c>
      <c r="K43" s="24" t="str">
        <f t="shared" si="7"/>
        <v/>
      </c>
    </row>
    <row r="44" spans="2:11" x14ac:dyDescent="0.3">
      <c r="B44" s="21"/>
      <c r="C44" s="21"/>
      <c r="D44" s="21"/>
      <c r="E44" s="21"/>
      <c r="F44" s="21"/>
      <c r="G44" s="22"/>
      <c r="H44" s="22"/>
      <c r="I44" s="22"/>
      <c r="J44" s="23">
        <f t="shared" si="5"/>
        <v>0</v>
      </c>
      <c r="K44" s="24" t="str">
        <f t="shared" si="7"/>
        <v/>
      </c>
    </row>
    <row r="45" spans="2:11" x14ac:dyDescent="0.3">
      <c r="B45" s="21"/>
      <c r="C45" s="21"/>
      <c r="D45" s="21"/>
      <c r="E45" s="21"/>
      <c r="F45" s="21"/>
      <c r="G45" s="22"/>
      <c r="H45" s="22"/>
      <c r="I45" s="22"/>
      <c r="J45" s="23">
        <f t="shared" si="5"/>
        <v>0</v>
      </c>
      <c r="K45" s="24" t="str">
        <f t="shared" si="7"/>
        <v/>
      </c>
    </row>
    <row r="46" spans="2:11" x14ac:dyDescent="0.3">
      <c r="B46" s="21"/>
      <c r="C46" s="21"/>
      <c r="D46" s="21"/>
      <c r="E46" s="21"/>
      <c r="F46" s="21"/>
      <c r="G46" s="22"/>
      <c r="H46" s="22"/>
      <c r="I46" s="22"/>
      <c r="J46" s="23">
        <f t="shared" si="5"/>
        <v>0</v>
      </c>
      <c r="K46" s="24" t="str">
        <f t="shared" si="7"/>
        <v/>
      </c>
    </row>
    <row r="47" spans="2:11" x14ac:dyDescent="0.3">
      <c r="B47" s="21"/>
      <c r="C47" s="21"/>
      <c r="D47" s="21"/>
      <c r="E47" s="21"/>
      <c r="F47" s="21"/>
      <c r="G47" s="22"/>
      <c r="H47" s="22"/>
      <c r="I47" s="22"/>
      <c r="J47" s="23">
        <f t="shared" si="5"/>
        <v>0</v>
      </c>
      <c r="K47" s="24" t="str">
        <f t="shared" si="7"/>
        <v/>
      </c>
    </row>
    <row r="48" spans="2:11" x14ac:dyDescent="0.3">
      <c r="B48" s="21"/>
      <c r="C48" s="21"/>
      <c r="D48" s="21"/>
      <c r="E48" s="21"/>
      <c r="F48" s="21"/>
      <c r="G48" s="22"/>
      <c r="H48" s="22"/>
      <c r="I48" s="22"/>
      <c r="J48" s="23">
        <f t="shared" si="5"/>
        <v>0</v>
      </c>
      <c r="K48" s="24" t="str">
        <f t="shared" si="7"/>
        <v/>
      </c>
    </row>
    <row r="49" spans="2:11" x14ac:dyDescent="0.3">
      <c r="B49" s="21"/>
      <c r="C49" s="21"/>
      <c r="D49" s="21"/>
      <c r="E49" s="21"/>
      <c r="F49" s="21"/>
      <c r="G49" s="22"/>
      <c r="H49" s="22"/>
      <c r="I49" s="22"/>
      <c r="J49" s="23">
        <f t="shared" si="5"/>
        <v>0</v>
      </c>
      <c r="K49" s="24" t="str">
        <f>IF(AND($J49&gt;0,$D49=""),"⚠️ Indicare la voce di spesa",IF(AND($J49&gt;0,$D49&lt;&gt;"G. Quota variabile",$F49=""),"⚠️ Indicare il soggetto titolare",IF(AND($I49&gt;0,NOT(OR(LEFT($D49,5)="A.2.2",LEFT($D49,1)="F"))),"⚠️ Valorizzazione ammessa solo su A.2.2 o F","")))</f>
        <v/>
      </c>
    </row>
    <row r="50" spans="2:11" ht="15" thickBot="1" x14ac:dyDescent="0.35">
      <c r="B50" s="25"/>
      <c r="C50" s="25"/>
      <c r="D50" s="25"/>
      <c r="E50" s="25"/>
      <c r="F50" s="25"/>
      <c r="G50" s="26"/>
      <c r="H50" s="26"/>
      <c r="I50" s="26"/>
      <c r="J50" s="27">
        <f t="shared" si="5"/>
        <v>0</v>
      </c>
      <c r="K50" s="24" t="str">
        <f t="shared" si="7"/>
        <v/>
      </c>
    </row>
    <row r="51" spans="2:11" x14ac:dyDescent="0.3">
      <c r="B51" s="28" t="s">
        <v>29</v>
      </c>
      <c r="C51" s="29"/>
      <c r="D51" s="29"/>
      <c r="E51" s="29"/>
      <c r="F51" s="29"/>
      <c r="G51" s="30">
        <f>SUM(G26:G50)</f>
        <v>0</v>
      </c>
      <c r="H51" s="30">
        <f>SUM(H26:H50)</f>
        <v>0</v>
      </c>
      <c r="I51" s="30">
        <f>SUM(I26:I50)</f>
        <v>0</v>
      </c>
      <c r="J51" s="30">
        <f>SUM(J26:J50)</f>
        <v>0</v>
      </c>
      <c r="K51" s="31" t="str">
        <f>IF(COUNTIF(K26:K50,"⚠*")&gt;0,"⚠️ Verificare le righe con alert","")</f>
        <v/>
      </c>
    </row>
    <row r="54" spans="2:11" x14ac:dyDescent="0.3">
      <c r="B54" s="46" t="s">
        <v>120</v>
      </c>
      <c r="C54" s="47"/>
      <c r="D54" s="47"/>
      <c r="E54" s="47"/>
      <c r="F54" s="47"/>
      <c r="G54" s="47"/>
    </row>
    <row r="55" spans="2:11" ht="45.15" customHeight="1" x14ac:dyDescent="0.3">
      <c r="B55" s="44" t="s">
        <v>21</v>
      </c>
      <c r="C55" s="44" t="s">
        <v>30</v>
      </c>
      <c r="D55" s="44" t="s">
        <v>31</v>
      </c>
      <c r="E55" s="44" t="s">
        <v>32</v>
      </c>
      <c r="F55" s="44" t="s">
        <v>33</v>
      </c>
      <c r="G55" s="44" t="s">
        <v>28</v>
      </c>
    </row>
    <row r="56" spans="2:11" x14ac:dyDescent="0.3">
      <c r="B56" s="8" t="s">
        <v>34</v>
      </c>
      <c r="C56" s="20">
        <f t="shared" ref="C56:C64" si="8">SUMIF($D$26:$D$50,$B56,$G$26:$G$50)</f>
        <v>0</v>
      </c>
      <c r="D56" s="20">
        <f t="shared" ref="D56:D64" si="9">SUMIF($D$26:$D$50,$B56,$H$26:$H$50)</f>
        <v>0</v>
      </c>
      <c r="E56" s="20">
        <f t="shared" ref="E56:E64" si="10">SUMIF($D$26:$D$50,$B56,$I$26:$I$50)</f>
        <v>0</v>
      </c>
      <c r="F56" s="20">
        <f t="shared" ref="F56:F64" si="11">SUM(C56:E56)</f>
        <v>0</v>
      </c>
      <c r="G56" s="8" t="str">
        <f>IF(AND($F$65&gt;0,F56&gt;$F$65*0.2),"⚠️ A.1 supera il 20% del totale progetto","")</f>
        <v/>
      </c>
    </row>
    <row r="57" spans="2:11" ht="28.8" x14ac:dyDescent="0.3">
      <c r="B57" s="8" t="s">
        <v>35</v>
      </c>
      <c r="C57" s="20">
        <f t="shared" si="8"/>
        <v>0</v>
      </c>
      <c r="D57" s="20">
        <f t="shared" si="9"/>
        <v>0</v>
      </c>
      <c r="E57" s="20">
        <f t="shared" si="10"/>
        <v>0</v>
      </c>
      <c r="F57" s="20">
        <f t="shared" si="11"/>
        <v>0</v>
      </c>
      <c r="G57" s="8" t="str">
        <f>IF(E57&lt;&gt;0,"⚠️ Valorizzazione non prevista su questa voce","")</f>
        <v/>
      </c>
    </row>
    <row r="58" spans="2:11" ht="28.8" x14ac:dyDescent="0.3">
      <c r="B58" s="8" t="s">
        <v>36</v>
      </c>
      <c r="C58" s="20">
        <f t="shared" si="8"/>
        <v>0</v>
      </c>
      <c r="D58" s="20">
        <f t="shared" si="9"/>
        <v>0</v>
      </c>
      <c r="E58" s="20">
        <f t="shared" si="10"/>
        <v>0</v>
      </c>
      <c r="F58" s="20">
        <f t="shared" si="11"/>
        <v>0</v>
      </c>
      <c r="G58" s="8" t="str">
        <f>IF(ABS(E58-Valorizzazione!G36)&gt;0.01,"⚠️ Valorizzazione A.2.2 diversa da Tab. 4.3.1","")</f>
        <v/>
      </c>
    </row>
    <row r="59" spans="2:11" ht="28.8" x14ac:dyDescent="0.3">
      <c r="B59" s="8" t="s">
        <v>37</v>
      </c>
      <c r="C59" s="20">
        <f t="shared" si="8"/>
        <v>0</v>
      </c>
      <c r="D59" s="20">
        <f t="shared" si="9"/>
        <v>0</v>
      </c>
      <c r="E59" s="20">
        <f t="shared" si="10"/>
        <v>0</v>
      </c>
      <c r="F59" s="20">
        <f t="shared" si="11"/>
        <v>0</v>
      </c>
      <c r="G59" s="8" t="str">
        <f>IF(E59&lt;&gt;0,"⚠️ Valorizzazione non prevista su questa voce","")</f>
        <v/>
      </c>
    </row>
    <row r="60" spans="2:11" ht="43.2" x14ac:dyDescent="0.3">
      <c r="B60" s="8" t="s">
        <v>38</v>
      </c>
      <c r="C60" s="20">
        <f t="shared" si="8"/>
        <v>0</v>
      </c>
      <c r="D60" s="20">
        <f t="shared" si="9"/>
        <v>0</v>
      </c>
      <c r="E60" s="20">
        <f t="shared" si="10"/>
        <v>0</v>
      </c>
      <c r="F60" s="20">
        <f t="shared" si="11"/>
        <v>0</v>
      </c>
      <c r="G60" s="8" t="str">
        <f>IF(E60&lt;&gt;0,"⚠️ Valorizzazione non prevista su questa voce","")</f>
        <v/>
      </c>
    </row>
    <row r="61" spans="2:11" x14ac:dyDescent="0.3">
      <c r="B61" s="8" t="s">
        <v>39</v>
      </c>
      <c r="C61" s="20">
        <f t="shared" si="8"/>
        <v>0</v>
      </c>
      <c r="D61" s="20">
        <f t="shared" si="9"/>
        <v>0</v>
      </c>
      <c r="E61" s="20">
        <f t="shared" si="10"/>
        <v>0</v>
      </c>
      <c r="F61" s="20">
        <f t="shared" si="11"/>
        <v>0</v>
      </c>
      <c r="G61" s="8" t="str">
        <f>IF(AND($F$65&gt;0,F61&gt;$F$65*0.05),"⚠️ D supera il 5% del totale progetto","")</f>
        <v/>
      </c>
    </row>
    <row r="62" spans="2:11" ht="28.8" x14ac:dyDescent="0.3">
      <c r="B62" s="8" t="s">
        <v>40</v>
      </c>
      <c r="C62" s="20">
        <f t="shared" si="8"/>
        <v>0</v>
      </c>
      <c r="D62" s="20">
        <f t="shared" si="9"/>
        <v>0</v>
      </c>
      <c r="E62" s="20">
        <f t="shared" si="10"/>
        <v>0</v>
      </c>
      <c r="F62" s="20">
        <f t="shared" si="11"/>
        <v>0</v>
      </c>
      <c r="G62" s="8" t="str">
        <f>IF(E62&lt;&gt;0,"⚠️ Valorizzazione non prevista su questa voce","")</f>
        <v/>
      </c>
    </row>
    <row r="63" spans="2:11" ht="28.8" x14ac:dyDescent="0.3">
      <c r="B63" s="8" t="s">
        <v>41</v>
      </c>
      <c r="C63" s="20">
        <f t="shared" si="8"/>
        <v>0</v>
      </c>
      <c r="D63" s="20">
        <f t="shared" si="9"/>
        <v>0</v>
      </c>
      <c r="E63" s="20">
        <f t="shared" si="10"/>
        <v>0</v>
      </c>
      <c r="F63" s="20">
        <f t="shared" si="11"/>
        <v>0</v>
      </c>
      <c r="G63" s="8" t="str">
        <f>IF(AND($F$65&gt;0,F63&gt;$F$65*0.1),"⚠️ F supera il 10% del totale progetto",IF(ABS(E63-Valorizzazione!F56)&gt;0.01,"⚠️ Valorizzazione F diversa da Tab. 4.3.2",""))</f>
        <v/>
      </c>
    </row>
    <row r="64" spans="2:11" x14ac:dyDescent="0.3">
      <c r="B64" s="8" t="s">
        <v>42</v>
      </c>
      <c r="C64" s="20">
        <f t="shared" si="8"/>
        <v>0</v>
      </c>
      <c r="D64" s="20">
        <f t="shared" si="9"/>
        <v>0</v>
      </c>
      <c r="E64" s="20">
        <f t="shared" si="10"/>
        <v>0</v>
      </c>
      <c r="F64" s="20">
        <f t="shared" si="11"/>
        <v>0</v>
      </c>
      <c r="G64" s="8" t="str">
        <f>IF(AND($F$65&gt;0,F64&gt;$F$65*0.2),"⚠️ G supera il 20% del totale progetto","")</f>
        <v/>
      </c>
    </row>
    <row r="65" spans="2:7" x14ac:dyDescent="0.3">
      <c r="B65" s="9" t="s">
        <v>29</v>
      </c>
      <c r="C65" s="10">
        <f>SUM(C56:C64)</f>
        <v>0</v>
      </c>
      <c r="D65" s="10">
        <f>SUM(D56:D64)</f>
        <v>0</v>
      </c>
      <c r="E65" s="10">
        <f>SUM(E56:E64)</f>
        <v>0</v>
      </c>
      <c r="F65" s="10">
        <f>SUM(F56:F64)</f>
        <v>0</v>
      </c>
      <c r="G65" s="9" t="str">
        <f>IF(COUNTIF(G56:G64,"⚠*")&gt;0,"⚠️ Verificare massimali/valorizzazioni","")</f>
        <v/>
      </c>
    </row>
  </sheetData>
  <mergeCells count="6">
    <mergeCell ref="B54:G54"/>
    <mergeCell ref="B1:K1"/>
    <mergeCell ref="B2:K4"/>
    <mergeCell ref="B6:G6"/>
    <mergeCell ref="B23:K23"/>
    <mergeCell ref="B24:K24"/>
  </mergeCells>
  <conditionalFormatting sqref="G8:G18">
    <cfRule type="expression" dxfId="9" priority="4">
      <formula>LEFT(G8,1)="⚠"</formula>
    </cfRule>
  </conditionalFormatting>
  <conditionalFormatting sqref="G19">
    <cfRule type="expression" dxfId="8" priority="1">
      <formula>LEFT(G19,1)="⚠"</formula>
    </cfRule>
  </conditionalFormatting>
  <conditionalFormatting sqref="G56:G65">
    <cfRule type="expression" dxfId="7" priority="3">
      <formula>LEFT(G56,1)="⚠"</formula>
    </cfRule>
  </conditionalFormatting>
  <conditionalFormatting sqref="K26:K51">
    <cfRule type="expression" dxfId="6" priority="2">
      <formula>LEFT(K26,1)="⚠"</formula>
    </cfRule>
  </conditionalFormatting>
  <dataValidations count="1">
    <dataValidation type="list" sqref="F26:F50" xr:uid="{00000000-0002-0000-0000-000000000000}">
      <formula1>$B$8:$B$18</formula1>
    </dataValidation>
  </dataValidations>
  <pageMargins left="0.7" right="0.7" top="0.75" bottom="0.75" header="0.3" footer="0.3"/>
  <tableParts count="2">
    <tablePart r:id="rId1"/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8740FB6-18C9-464E-A868-0864F54F07AC}">
          <x14:formula1>
            <xm:f>Elenchi!$A$2:$A$10</xm:f>
          </x14:formula1>
          <xm:sqref>D26:D50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6"/>
  <sheetViews>
    <sheetView tabSelected="1" topLeftCell="A21" workbookViewId="0">
      <selection activeCell="F35" sqref="F35"/>
    </sheetView>
  </sheetViews>
  <sheetFormatPr defaultRowHeight="14.4" x14ac:dyDescent="0.3"/>
  <cols>
    <col min="1" max="1" width="3" customWidth="1"/>
    <col min="2" max="2" width="24" customWidth="1"/>
    <col min="3" max="3" width="28" customWidth="1"/>
    <col min="4" max="4" width="22" customWidth="1"/>
    <col min="5" max="5" width="24.44140625" customWidth="1"/>
    <col min="6" max="6" width="20" customWidth="1"/>
    <col min="7" max="7" width="18" customWidth="1"/>
    <col min="8" max="8" width="34" customWidth="1"/>
  </cols>
  <sheetData>
    <row r="1" spans="1:11" x14ac:dyDescent="0.3">
      <c r="A1" s="5"/>
      <c r="B1" s="57" t="s">
        <v>123</v>
      </c>
      <c r="C1" s="58"/>
      <c r="D1" s="58"/>
      <c r="E1" s="58"/>
      <c r="F1" s="58"/>
      <c r="G1" s="58"/>
      <c r="H1" s="58"/>
      <c r="I1" s="5"/>
      <c r="J1" s="5"/>
      <c r="K1" s="5"/>
    </row>
    <row r="2" spans="1:11" ht="61.5" customHeight="1" x14ac:dyDescent="0.3">
      <c r="B2" s="59" t="s">
        <v>43</v>
      </c>
      <c r="C2" s="60"/>
      <c r="D2" s="60"/>
      <c r="E2" s="60"/>
      <c r="F2" s="60"/>
      <c r="G2" s="60"/>
      <c r="H2" s="60"/>
    </row>
    <row r="3" spans="1:11" hidden="1" x14ac:dyDescent="0.3">
      <c r="B3" s="60"/>
      <c r="C3" s="60"/>
      <c r="D3" s="60"/>
      <c r="E3" s="60"/>
      <c r="F3" s="60"/>
      <c r="G3" s="60"/>
      <c r="H3" s="60"/>
    </row>
    <row r="4" spans="1:11" hidden="1" x14ac:dyDescent="0.3">
      <c r="B4" s="60"/>
      <c r="C4" s="60"/>
      <c r="D4" s="60"/>
      <c r="E4" s="60"/>
      <c r="F4" s="60"/>
      <c r="G4" s="60"/>
      <c r="H4" s="60"/>
    </row>
    <row r="5" spans="1:11" hidden="1" x14ac:dyDescent="0.3">
      <c r="B5" s="60"/>
      <c r="C5" s="60"/>
      <c r="D5" s="60"/>
      <c r="E5" s="60"/>
      <c r="F5" s="60"/>
      <c r="G5" s="60"/>
      <c r="H5" s="60"/>
    </row>
    <row r="8" spans="1:11" x14ac:dyDescent="0.3">
      <c r="B8" s="46" t="s">
        <v>122</v>
      </c>
      <c r="C8" s="47"/>
      <c r="D8" s="47"/>
      <c r="E8" s="47"/>
      <c r="F8" s="47"/>
      <c r="G8" s="47"/>
      <c r="H8" s="47"/>
    </row>
    <row r="9" spans="1:11" x14ac:dyDescent="0.3">
      <c r="B9" s="41" t="s">
        <v>44</v>
      </c>
      <c r="C9" s="41" t="s">
        <v>20</v>
      </c>
      <c r="D9" s="41" t="s">
        <v>45</v>
      </c>
      <c r="E9" s="41" t="s">
        <v>46</v>
      </c>
      <c r="F9" s="41" t="s">
        <v>47</v>
      </c>
      <c r="G9" s="41" t="s">
        <v>48</v>
      </c>
      <c r="H9" s="41" t="s">
        <v>49</v>
      </c>
    </row>
    <row r="10" spans="1:11" x14ac:dyDescent="0.3">
      <c r="B10" s="7"/>
      <c r="C10" s="7"/>
      <c r="D10" s="7"/>
      <c r="E10" s="7">
        <v>1</v>
      </c>
      <c r="F10" s="7">
        <v>16.37</v>
      </c>
      <c r="G10" s="8">
        <v>0</v>
      </c>
      <c r="H10" s="8" t="str">
        <f t="shared" ref="H10:H34" si="0">IF(AND(G10&gt;0,OR(B10="",C10="",F10="")),"⚠️ Completare soggetto, azione e ore","")</f>
        <v/>
      </c>
    </row>
    <row r="11" spans="1:11" x14ac:dyDescent="0.3">
      <c r="B11" s="7"/>
      <c r="C11" s="7"/>
      <c r="D11" s="7"/>
      <c r="E11" s="7">
        <v>1</v>
      </c>
      <c r="F11" s="7">
        <v>16.37</v>
      </c>
      <c r="G11" s="8">
        <f t="shared" ref="G11:G34" si="1">D11*E11*F11</f>
        <v>0</v>
      </c>
      <c r="H11" s="8" t="str">
        <f t="shared" si="0"/>
        <v/>
      </c>
    </row>
    <row r="12" spans="1:11" x14ac:dyDescent="0.3">
      <c r="B12" s="7"/>
      <c r="C12" s="7"/>
      <c r="D12" s="7"/>
      <c r="E12" s="7">
        <v>1</v>
      </c>
      <c r="F12" s="7">
        <v>16.37</v>
      </c>
      <c r="G12" s="8">
        <f t="shared" si="1"/>
        <v>0</v>
      </c>
      <c r="H12" s="8" t="str">
        <f t="shared" si="0"/>
        <v/>
      </c>
    </row>
    <row r="13" spans="1:11" x14ac:dyDescent="0.3">
      <c r="B13" s="7"/>
      <c r="C13" s="7"/>
      <c r="D13" s="7"/>
      <c r="E13" s="7">
        <v>1</v>
      </c>
      <c r="F13" s="7">
        <v>16.37</v>
      </c>
      <c r="G13" s="8">
        <f t="shared" si="1"/>
        <v>0</v>
      </c>
      <c r="H13" s="8" t="str">
        <f t="shared" si="0"/>
        <v/>
      </c>
    </row>
    <row r="14" spans="1:11" x14ac:dyDescent="0.3">
      <c r="B14" s="7"/>
      <c r="C14" s="7"/>
      <c r="D14" s="7"/>
      <c r="E14" s="7">
        <v>1</v>
      </c>
      <c r="F14" s="7">
        <v>16.37</v>
      </c>
      <c r="G14" s="8">
        <f t="shared" si="1"/>
        <v>0</v>
      </c>
      <c r="H14" s="8" t="str">
        <f t="shared" si="0"/>
        <v/>
      </c>
    </row>
    <row r="15" spans="1:11" x14ac:dyDescent="0.3">
      <c r="B15" s="7"/>
      <c r="C15" s="7"/>
      <c r="D15" s="7"/>
      <c r="E15" s="7">
        <v>1</v>
      </c>
      <c r="F15" s="7">
        <v>16.37</v>
      </c>
      <c r="G15" s="8">
        <f t="shared" si="1"/>
        <v>0</v>
      </c>
      <c r="H15" s="8" t="str">
        <f t="shared" si="0"/>
        <v/>
      </c>
    </row>
    <row r="16" spans="1:11" x14ac:dyDescent="0.3">
      <c r="B16" s="7"/>
      <c r="C16" s="7"/>
      <c r="D16" s="7"/>
      <c r="E16" s="7">
        <v>1</v>
      </c>
      <c r="F16" s="7">
        <v>16.37</v>
      </c>
      <c r="G16" s="8">
        <f t="shared" si="1"/>
        <v>0</v>
      </c>
      <c r="H16" s="8" t="str">
        <f t="shared" si="0"/>
        <v/>
      </c>
    </row>
    <row r="17" spans="2:8" x14ac:dyDescent="0.3">
      <c r="B17" s="7"/>
      <c r="C17" s="7"/>
      <c r="D17" s="7"/>
      <c r="E17" s="7">
        <v>1</v>
      </c>
      <c r="F17" s="7">
        <v>16.37</v>
      </c>
      <c r="G17" s="8">
        <f t="shared" si="1"/>
        <v>0</v>
      </c>
      <c r="H17" s="8" t="str">
        <f t="shared" si="0"/>
        <v/>
      </c>
    </row>
    <row r="18" spans="2:8" x14ac:dyDescent="0.3">
      <c r="B18" s="7"/>
      <c r="C18" s="7"/>
      <c r="D18" s="7"/>
      <c r="E18" s="7">
        <v>1</v>
      </c>
      <c r="F18" s="7">
        <v>16.37</v>
      </c>
      <c r="G18" s="8">
        <f t="shared" si="1"/>
        <v>0</v>
      </c>
      <c r="H18" s="8" t="str">
        <f t="shared" si="0"/>
        <v/>
      </c>
    </row>
    <row r="19" spans="2:8" x14ac:dyDescent="0.3">
      <c r="B19" s="7"/>
      <c r="C19" s="7"/>
      <c r="D19" s="7"/>
      <c r="E19" s="7">
        <v>1</v>
      </c>
      <c r="F19" s="7">
        <v>16.37</v>
      </c>
      <c r="G19" s="8">
        <f t="shared" si="1"/>
        <v>0</v>
      </c>
      <c r="H19" s="8" t="str">
        <f t="shared" si="0"/>
        <v/>
      </c>
    </row>
    <row r="20" spans="2:8" x14ac:dyDescent="0.3">
      <c r="B20" s="7"/>
      <c r="C20" s="7"/>
      <c r="D20" s="7"/>
      <c r="E20" s="7">
        <v>1</v>
      </c>
      <c r="F20" s="7">
        <v>16.37</v>
      </c>
      <c r="G20" s="8">
        <f t="shared" si="1"/>
        <v>0</v>
      </c>
      <c r="H20" s="8" t="str">
        <f t="shared" si="0"/>
        <v/>
      </c>
    </row>
    <row r="21" spans="2:8" x14ac:dyDescent="0.3">
      <c r="B21" s="7"/>
      <c r="C21" s="7"/>
      <c r="D21" s="7"/>
      <c r="E21" s="7">
        <v>1</v>
      </c>
      <c r="F21" s="7">
        <v>16.37</v>
      </c>
      <c r="G21" s="8">
        <f t="shared" si="1"/>
        <v>0</v>
      </c>
      <c r="H21" s="8" t="str">
        <f t="shared" si="0"/>
        <v/>
      </c>
    </row>
    <row r="22" spans="2:8" x14ac:dyDescent="0.3">
      <c r="B22" s="7"/>
      <c r="C22" s="7"/>
      <c r="D22" s="7"/>
      <c r="E22" s="7">
        <v>1</v>
      </c>
      <c r="F22" s="7">
        <v>16.37</v>
      </c>
      <c r="G22" s="8">
        <f t="shared" si="1"/>
        <v>0</v>
      </c>
      <c r="H22" s="8" t="str">
        <f t="shared" si="0"/>
        <v/>
      </c>
    </row>
    <row r="23" spans="2:8" x14ac:dyDescent="0.3">
      <c r="B23" s="7"/>
      <c r="C23" s="7"/>
      <c r="D23" s="7"/>
      <c r="E23" s="7">
        <v>1</v>
      </c>
      <c r="F23" s="7">
        <v>16.37</v>
      </c>
      <c r="G23" s="8">
        <f t="shared" si="1"/>
        <v>0</v>
      </c>
      <c r="H23" s="8" t="str">
        <f t="shared" si="0"/>
        <v/>
      </c>
    </row>
    <row r="24" spans="2:8" x14ac:dyDescent="0.3">
      <c r="B24" s="7"/>
      <c r="C24" s="7"/>
      <c r="D24" s="7"/>
      <c r="E24" s="7">
        <v>1</v>
      </c>
      <c r="F24" s="7">
        <v>16.37</v>
      </c>
      <c r="G24" s="8">
        <f t="shared" si="1"/>
        <v>0</v>
      </c>
      <c r="H24" s="8" t="str">
        <f t="shared" si="0"/>
        <v/>
      </c>
    </row>
    <row r="25" spans="2:8" x14ac:dyDescent="0.3">
      <c r="B25" s="7"/>
      <c r="C25" s="7"/>
      <c r="D25" s="7"/>
      <c r="E25" s="7">
        <v>1</v>
      </c>
      <c r="F25" s="7">
        <v>16.37</v>
      </c>
      <c r="G25" s="8">
        <f t="shared" si="1"/>
        <v>0</v>
      </c>
      <c r="H25" s="8" t="str">
        <f t="shared" si="0"/>
        <v/>
      </c>
    </row>
    <row r="26" spans="2:8" x14ac:dyDescent="0.3">
      <c r="B26" s="7"/>
      <c r="C26" s="7"/>
      <c r="D26" s="7"/>
      <c r="E26" s="7">
        <v>1</v>
      </c>
      <c r="F26" s="7">
        <v>16.37</v>
      </c>
      <c r="G26" s="8">
        <f t="shared" si="1"/>
        <v>0</v>
      </c>
      <c r="H26" s="8" t="str">
        <f t="shared" si="0"/>
        <v/>
      </c>
    </row>
    <row r="27" spans="2:8" x14ac:dyDescent="0.3">
      <c r="B27" s="7"/>
      <c r="C27" s="7"/>
      <c r="D27" s="7"/>
      <c r="E27" s="7">
        <v>1</v>
      </c>
      <c r="F27" s="7">
        <v>16.37</v>
      </c>
      <c r="G27" s="8">
        <f t="shared" si="1"/>
        <v>0</v>
      </c>
      <c r="H27" s="8" t="str">
        <f t="shared" si="0"/>
        <v/>
      </c>
    </row>
    <row r="28" spans="2:8" x14ac:dyDescent="0.3">
      <c r="B28" s="7"/>
      <c r="C28" s="7"/>
      <c r="D28" s="7"/>
      <c r="E28" s="7">
        <v>1</v>
      </c>
      <c r="F28" s="7">
        <v>16.37</v>
      </c>
      <c r="G28" s="8">
        <f t="shared" si="1"/>
        <v>0</v>
      </c>
      <c r="H28" s="8" t="str">
        <f t="shared" si="0"/>
        <v/>
      </c>
    </row>
    <row r="29" spans="2:8" x14ac:dyDescent="0.3">
      <c r="B29" s="7"/>
      <c r="C29" s="7"/>
      <c r="D29" s="7"/>
      <c r="E29" s="7">
        <v>1</v>
      </c>
      <c r="F29" s="7">
        <v>16.37</v>
      </c>
      <c r="G29" s="8">
        <f t="shared" si="1"/>
        <v>0</v>
      </c>
      <c r="H29" s="8" t="str">
        <f t="shared" si="0"/>
        <v/>
      </c>
    </row>
    <row r="30" spans="2:8" x14ac:dyDescent="0.3">
      <c r="B30" s="7"/>
      <c r="C30" s="7"/>
      <c r="D30" s="7"/>
      <c r="E30" s="7">
        <v>1</v>
      </c>
      <c r="F30" s="7">
        <v>16.37</v>
      </c>
      <c r="G30" s="8">
        <f t="shared" si="1"/>
        <v>0</v>
      </c>
      <c r="H30" s="8" t="str">
        <f t="shared" si="0"/>
        <v/>
      </c>
    </row>
    <row r="31" spans="2:8" x14ac:dyDescent="0.3">
      <c r="B31" s="7"/>
      <c r="C31" s="7"/>
      <c r="D31" s="7"/>
      <c r="E31" s="7">
        <v>1</v>
      </c>
      <c r="F31" s="7">
        <v>16.37</v>
      </c>
      <c r="G31" s="8">
        <f t="shared" si="1"/>
        <v>0</v>
      </c>
      <c r="H31" s="8" t="str">
        <f t="shared" si="0"/>
        <v/>
      </c>
    </row>
    <row r="32" spans="2:8" x14ac:dyDescent="0.3">
      <c r="B32" s="7"/>
      <c r="C32" s="7"/>
      <c r="D32" s="7"/>
      <c r="E32" s="7">
        <v>1</v>
      </c>
      <c r="F32" s="7">
        <v>16.37</v>
      </c>
      <c r="G32" s="8">
        <f t="shared" si="1"/>
        <v>0</v>
      </c>
      <c r="H32" s="8" t="str">
        <f t="shared" si="0"/>
        <v/>
      </c>
    </row>
    <row r="33" spans="2:8" x14ac:dyDescent="0.3">
      <c r="B33" s="7"/>
      <c r="C33" s="7"/>
      <c r="D33" s="7"/>
      <c r="E33" s="7">
        <v>1</v>
      </c>
      <c r="F33" s="7">
        <v>16.37</v>
      </c>
      <c r="G33" s="8">
        <f t="shared" si="1"/>
        <v>0</v>
      </c>
      <c r="H33" s="8" t="str">
        <f t="shared" si="0"/>
        <v/>
      </c>
    </row>
    <row r="34" spans="2:8" x14ac:dyDescent="0.3">
      <c r="B34" s="12"/>
      <c r="C34" s="12"/>
      <c r="D34" s="12"/>
      <c r="E34" s="12">
        <v>1</v>
      </c>
      <c r="F34" s="12">
        <v>16.37</v>
      </c>
      <c r="G34" s="13">
        <f t="shared" si="1"/>
        <v>0</v>
      </c>
      <c r="H34" s="13" t="str">
        <f t="shared" si="0"/>
        <v/>
      </c>
    </row>
    <row r="35" spans="2:8" x14ac:dyDescent="0.3">
      <c r="B35" s="14" t="s">
        <v>50</v>
      </c>
      <c r="C35" s="15"/>
      <c r="D35" s="15"/>
      <c r="E35" s="15"/>
      <c r="F35" s="15">
        <f>SUM(F10:F34)</f>
        <v>409.25000000000006</v>
      </c>
      <c r="G35" s="16">
        <f>SUM(G10:G34)</f>
        <v>0</v>
      </c>
      <c r="H35" s="17"/>
    </row>
    <row r="36" spans="2:8" x14ac:dyDescent="0.3">
      <c r="B36" s="2"/>
      <c r="C36" s="2"/>
      <c r="D36" s="2"/>
      <c r="E36" s="2"/>
      <c r="F36" s="2"/>
      <c r="G36" s="2"/>
      <c r="H36" s="2"/>
    </row>
    <row r="37" spans="2:8" x14ac:dyDescent="0.3">
      <c r="B37" s="2"/>
      <c r="C37" s="2"/>
      <c r="D37" s="2"/>
      <c r="E37" s="2"/>
      <c r="F37" s="2"/>
      <c r="G37" s="2"/>
      <c r="H37" s="2"/>
    </row>
    <row r="38" spans="2:8" x14ac:dyDescent="0.3">
      <c r="B38" s="2"/>
      <c r="C38" s="2"/>
      <c r="D38" s="2"/>
      <c r="E38" s="2"/>
      <c r="F38" s="2"/>
      <c r="G38" s="2"/>
      <c r="H38" s="2"/>
    </row>
    <row r="39" spans="2:8" x14ac:dyDescent="0.3">
      <c r="B39" s="61" t="s">
        <v>121</v>
      </c>
      <c r="C39" s="62"/>
      <c r="D39" s="62"/>
      <c r="E39" s="62"/>
      <c r="F39" s="62"/>
      <c r="G39" s="62"/>
      <c r="H39" s="62"/>
    </row>
    <row r="40" spans="2:8" ht="28.8" x14ac:dyDescent="0.3">
      <c r="B40" s="41" t="s">
        <v>44</v>
      </c>
      <c r="C40" s="41" t="s">
        <v>20</v>
      </c>
      <c r="D40" s="41" t="s">
        <v>51</v>
      </c>
      <c r="E40" s="41" t="s">
        <v>52</v>
      </c>
      <c r="F40" s="41" t="s">
        <v>53</v>
      </c>
      <c r="G40" s="41" t="s">
        <v>54</v>
      </c>
      <c r="H40" s="41" t="s">
        <v>5</v>
      </c>
    </row>
    <row r="41" spans="2:8" x14ac:dyDescent="0.3">
      <c r="B41" s="7"/>
      <c r="C41" s="7"/>
      <c r="D41" s="7"/>
      <c r="E41" s="7"/>
      <c r="F41" s="7"/>
      <c r="G41" s="11"/>
      <c r="H41" s="8" t="str">
        <f t="shared" ref="H41:H55" si="2">IF(AND(G41&gt;0,OR(B41="",C41="",D41="",E41="",F41="")),"⚠️ Completare criterio e documento/atto","")</f>
        <v/>
      </c>
    </row>
    <row r="42" spans="2:8" x14ac:dyDescent="0.3">
      <c r="B42" s="7"/>
      <c r="C42" s="7"/>
      <c r="D42" s="7"/>
      <c r="E42" s="7"/>
      <c r="F42" s="7"/>
      <c r="G42" s="11"/>
      <c r="H42" s="8" t="str">
        <f t="shared" si="2"/>
        <v/>
      </c>
    </row>
    <row r="43" spans="2:8" x14ac:dyDescent="0.3">
      <c r="B43" s="7"/>
      <c r="C43" s="7"/>
      <c r="D43" s="7"/>
      <c r="E43" s="7"/>
      <c r="F43" s="7"/>
      <c r="G43" s="11"/>
      <c r="H43" s="8" t="str">
        <f t="shared" si="2"/>
        <v/>
      </c>
    </row>
    <row r="44" spans="2:8" x14ac:dyDescent="0.3">
      <c r="B44" s="7"/>
      <c r="C44" s="7"/>
      <c r="D44" s="7"/>
      <c r="E44" s="7"/>
      <c r="F44" s="7"/>
      <c r="G44" s="11"/>
      <c r="H44" s="8" t="str">
        <f t="shared" si="2"/>
        <v/>
      </c>
    </row>
    <row r="45" spans="2:8" x14ac:dyDescent="0.3">
      <c r="B45" s="7"/>
      <c r="C45" s="7"/>
      <c r="D45" s="7"/>
      <c r="E45" s="7"/>
      <c r="F45" s="7"/>
      <c r="G45" s="11"/>
      <c r="H45" s="8" t="str">
        <f t="shared" si="2"/>
        <v/>
      </c>
    </row>
    <row r="46" spans="2:8" x14ac:dyDescent="0.3">
      <c r="B46" s="7"/>
      <c r="C46" s="7"/>
      <c r="D46" s="7"/>
      <c r="E46" s="7"/>
      <c r="F46" s="7"/>
      <c r="G46" s="11"/>
      <c r="H46" s="8" t="str">
        <f t="shared" si="2"/>
        <v/>
      </c>
    </row>
    <row r="47" spans="2:8" x14ac:dyDescent="0.3">
      <c r="B47" s="7"/>
      <c r="C47" s="7"/>
      <c r="D47" s="7"/>
      <c r="E47" s="7"/>
      <c r="F47" s="7"/>
      <c r="G47" s="11"/>
      <c r="H47" s="8" t="str">
        <f t="shared" si="2"/>
        <v/>
      </c>
    </row>
    <row r="48" spans="2:8" x14ac:dyDescent="0.3">
      <c r="B48" s="7"/>
      <c r="C48" s="7"/>
      <c r="D48" s="7"/>
      <c r="E48" s="7"/>
      <c r="F48" s="7"/>
      <c r="G48" s="11"/>
      <c r="H48" s="8" t="str">
        <f t="shared" si="2"/>
        <v/>
      </c>
    </row>
    <row r="49" spans="2:8" x14ac:dyDescent="0.3">
      <c r="B49" s="7"/>
      <c r="C49" s="7"/>
      <c r="D49" s="7"/>
      <c r="E49" s="7"/>
      <c r="F49" s="7"/>
      <c r="G49" s="11"/>
      <c r="H49" s="8" t="str">
        <f t="shared" si="2"/>
        <v/>
      </c>
    </row>
    <row r="50" spans="2:8" x14ac:dyDescent="0.3">
      <c r="B50" s="7"/>
      <c r="C50" s="7"/>
      <c r="D50" s="7"/>
      <c r="E50" s="7"/>
      <c r="F50" s="7"/>
      <c r="G50" s="11"/>
      <c r="H50" s="8" t="str">
        <f t="shared" si="2"/>
        <v/>
      </c>
    </row>
    <row r="51" spans="2:8" x14ac:dyDescent="0.3">
      <c r="B51" s="7"/>
      <c r="C51" s="7"/>
      <c r="D51" s="7"/>
      <c r="E51" s="7"/>
      <c r="F51" s="7"/>
      <c r="G51" s="11"/>
      <c r="H51" s="8" t="str">
        <f t="shared" si="2"/>
        <v/>
      </c>
    </row>
    <row r="52" spans="2:8" x14ac:dyDescent="0.3">
      <c r="B52" s="7"/>
      <c r="C52" s="7"/>
      <c r="D52" s="7"/>
      <c r="E52" s="7"/>
      <c r="F52" s="7"/>
      <c r="G52" s="11"/>
      <c r="H52" s="8" t="str">
        <f t="shared" si="2"/>
        <v/>
      </c>
    </row>
    <row r="53" spans="2:8" x14ac:dyDescent="0.3">
      <c r="B53" s="7"/>
      <c r="C53" s="7"/>
      <c r="D53" s="7"/>
      <c r="E53" s="7"/>
      <c r="F53" s="7"/>
      <c r="G53" s="11"/>
      <c r="H53" s="8" t="str">
        <f t="shared" si="2"/>
        <v/>
      </c>
    </row>
    <row r="54" spans="2:8" x14ac:dyDescent="0.3">
      <c r="B54" s="7"/>
      <c r="C54" s="7"/>
      <c r="D54" s="7"/>
      <c r="E54" s="7"/>
      <c r="F54" s="7"/>
      <c r="G54" s="11"/>
      <c r="H54" s="8" t="str">
        <f t="shared" si="2"/>
        <v/>
      </c>
    </row>
    <row r="55" spans="2:8" x14ac:dyDescent="0.3">
      <c r="B55" s="12"/>
      <c r="C55" s="12"/>
      <c r="D55" s="12"/>
      <c r="E55" s="12"/>
      <c r="F55" s="12"/>
      <c r="G55" s="18"/>
      <c r="H55" s="13" t="str">
        <f t="shared" si="2"/>
        <v/>
      </c>
    </row>
    <row r="56" spans="2:8" x14ac:dyDescent="0.3">
      <c r="B56" s="14" t="s">
        <v>50</v>
      </c>
      <c r="C56" s="15"/>
      <c r="D56" s="15"/>
      <c r="E56" s="15"/>
      <c r="F56" s="15"/>
      <c r="G56" s="16">
        <f>SUM(G41:G55)</f>
        <v>0</v>
      </c>
      <c r="H56" s="17" t="str">
        <f>IF(COUNTIF(H41:H55,"⚠*")&gt;0,"⚠️ Verificare righe incomplete","")</f>
        <v/>
      </c>
    </row>
  </sheetData>
  <mergeCells count="4">
    <mergeCell ref="B1:H1"/>
    <mergeCell ref="B2:H5"/>
    <mergeCell ref="B8:H8"/>
    <mergeCell ref="B39:H39"/>
  </mergeCells>
  <conditionalFormatting sqref="H10:H35">
    <cfRule type="expression" dxfId="5" priority="1">
      <formula>LEFT(H10,1)="⚠"</formula>
    </cfRule>
  </conditionalFormatting>
  <conditionalFormatting sqref="H41:H56">
    <cfRule type="expression" dxfId="4" priority="2">
      <formula>LEFT(H41,1)="⚠"</formula>
    </cfRule>
  </conditionalFormatting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K14"/>
  <sheetViews>
    <sheetView workbookViewId="0">
      <selection activeCell="A18" sqref="A18"/>
    </sheetView>
  </sheetViews>
  <sheetFormatPr defaultRowHeight="14.4" x14ac:dyDescent="0.3"/>
  <cols>
    <col min="1" max="1" width="52.44140625" customWidth="1"/>
    <col min="2" max="2" width="68.21875" customWidth="1"/>
    <col min="3" max="3" width="18.88671875" customWidth="1"/>
    <col min="4" max="4" width="10.109375" customWidth="1"/>
    <col min="5" max="5" width="72.44140625" customWidth="1"/>
  </cols>
  <sheetData>
    <row r="1" spans="1:11" x14ac:dyDescent="0.3">
      <c r="A1" s="57" t="s">
        <v>55</v>
      </c>
      <c r="B1" s="58"/>
      <c r="C1" s="58"/>
      <c r="D1" s="58"/>
      <c r="E1" s="58"/>
      <c r="F1" s="5"/>
      <c r="G1" s="5"/>
      <c r="H1" s="5"/>
      <c r="I1" s="5"/>
      <c r="J1" s="5"/>
      <c r="K1" s="5"/>
    </row>
    <row r="2" spans="1:11" x14ac:dyDescent="0.3">
      <c r="A2" s="45" t="s">
        <v>56</v>
      </c>
      <c r="B2" s="45" t="s">
        <v>57</v>
      </c>
      <c r="C2" s="45" t="s">
        <v>58</v>
      </c>
      <c r="D2" s="45" t="s">
        <v>59</v>
      </c>
      <c r="E2" s="45" t="s">
        <v>60</v>
      </c>
    </row>
    <row r="3" spans="1:11" x14ac:dyDescent="0.3">
      <c r="A3" s="2" t="s">
        <v>61</v>
      </c>
      <c r="B3" s="2" t="s">
        <v>62</v>
      </c>
      <c r="C3" s="2" t="str">
        <f>IF('Piano economico'!F65&gt;0,"OK","ERRORE")</f>
        <v>ERRORE</v>
      </c>
      <c r="D3" s="3">
        <f>'Piano economico'!F65</f>
        <v>0</v>
      </c>
      <c r="E3" s="2" t="s">
        <v>63</v>
      </c>
    </row>
    <row r="4" spans="1:11" x14ac:dyDescent="0.3">
      <c r="A4" s="2" t="s">
        <v>64</v>
      </c>
      <c r="B4" s="2" t="s">
        <v>65</v>
      </c>
      <c r="C4" s="2" t="str">
        <f>IF(OR('Piano economico'!F65=0,'Piano economico'!C65&lt;=0.7*'Piano economico'!F65),"OK","ERRORE")</f>
        <v>OK</v>
      </c>
      <c r="D4" s="4" t="str">
        <f>IF('Piano economico'!F65=0,"",'Piano economico'!C65/'Piano economico'!F65)</f>
        <v/>
      </c>
      <c r="E4" s="2" t="s">
        <v>66</v>
      </c>
    </row>
    <row r="5" spans="1:11" ht="28.8" x14ac:dyDescent="0.3">
      <c r="A5" s="2" t="s">
        <v>67</v>
      </c>
      <c r="B5" s="2" t="s">
        <v>68</v>
      </c>
      <c r="C5" s="2" t="str">
        <f>IF(OR('Piano economico'!F65=0,('Piano economico'!D65+'Piano economico'!E65)&gt;=0.3*'Piano economico'!F65),"OK","ERRORE")</f>
        <v>OK</v>
      </c>
      <c r="D5" s="4" t="str">
        <f>IF('Piano economico'!F65=0,"",('Piano economico'!D65+'Piano economico'!E65)/'Piano economico'!F65)</f>
        <v/>
      </c>
      <c r="E5" s="2" t="s">
        <v>69</v>
      </c>
    </row>
    <row r="6" spans="1:11" x14ac:dyDescent="0.3">
      <c r="A6" s="2" t="s">
        <v>70</v>
      </c>
      <c r="B6" s="2" t="s">
        <v>71</v>
      </c>
      <c r="C6" s="2" t="str">
        <f>IF(OR('Piano economico'!F65=0,'Piano economico'!F56&lt;=0.2*'Piano economico'!F65),"OK","ERRORE")</f>
        <v>OK</v>
      </c>
      <c r="D6" s="4" t="str">
        <f>IF('Piano economico'!F65=0,"",'Piano economico'!F56/'Piano economico'!F65)</f>
        <v/>
      </c>
      <c r="E6" s="2" t="s">
        <v>72</v>
      </c>
    </row>
    <row r="7" spans="1:11" x14ac:dyDescent="0.3">
      <c r="A7" s="2" t="s">
        <v>73</v>
      </c>
      <c r="B7" s="2" t="s">
        <v>74</v>
      </c>
      <c r="C7" s="2" t="str">
        <f>IF(OR('Piano economico'!F65=0,'Piano economico'!F61&lt;=0.05*'Piano economico'!F65),"OK","ERRORE")</f>
        <v>OK</v>
      </c>
      <c r="D7" s="4" t="str">
        <f>IF('Piano economico'!F65=0,"",'Piano economico'!F61/'Piano economico'!F65)</f>
        <v/>
      </c>
      <c r="E7" s="2" t="s">
        <v>75</v>
      </c>
    </row>
    <row r="8" spans="1:11" x14ac:dyDescent="0.3">
      <c r="A8" s="2" t="s">
        <v>76</v>
      </c>
      <c r="B8" s="2" t="s">
        <v>77</v>
      </c>
      <c r="C8" s="2" t="str">
        <f>IF(OR('Piano economico'!F65=0,'Piano economico'!F63&lt;=0.1*'Piano economico'!F65),"OK","ERRORE")</f>
        <v>OK</v>
      </c>
      <c r="D8" s="4" t="str">
        <f>IF('Piano economico'!F65=0,"",'Piano economico'!F63/'Piano economico'!F65)</f>
        <v/>
      </c>
      <c r="E8" s="2" t="s">
        <v>78</v>
      </c>
    </row>
    <row r="9" spans="1:11" x14ac:dyDescent="0.3">
      <c r="A9" s="2" t="s">
        <v>79</v>
      </c>
      <c r="B9" s="2" t="s">
        <v>80</v>
      </c>
      <c r="C9" s="2" t="str">
        <f>IF(OR('Piano economico'!F65=0,'Piano economico'!F64&lt;=0.2*'Piano economico'!F65),"OK","ERRORE")</f>
        <v>OK</v>
      </c>
      <c r="D9" s="4" t="str">
        <f>IF('Piano economico'!F65=0,"",'Piano economico'!F64/'Piano economico'!F65)</f>
        <v/>
      </c>
      <c r="E9" s="2" t="s">
        <v>81</v>
      </c>
    </row>
    <row r="10" spans="1:11" x14ac:dyDescent="0.3">
      <c r="A10" s="2" t="s">
        <v>82</v>
      </c>
      <c r="B10" s="2" t="s">
        <v>83</v>
      </c>
      <c r="C10" s="2" t="str">
        <f>IF(ABS(Valorizzazione!G35-'Piano economico'!E58)&lt;0.01,"OK","ERRORE")</f>
        <v>OK</v>
      </c>
      <c r="D10" s="3">
        <f>Valorizzazione!G35</f>
        <v>0</v>
      </c>
      <c r="E10" s="2" t="s">
        <v>84</v>
      </c>
    </row>
    <row r="11" spans="1:11" x14ac:dyDescent="0.3">
      <c r="A11" s="2" t="s">
        <v>85</v>
      </c>
      <c r="B11" s="2" t="s">
        <v>86</v>
      </c>
      <c r="C11" s="2" t="str">
        <f>IF(ABS(Valorizzazione!G56-'Piano economico'!E63)&lt;0.01,"OK","ERRORE")</f>
        <v>OK</v>
      </c>
      <c r="D11" s="3">
        <f>Valorizzazione!G56</f>
        <v>0</v>
      </c>
      <c r="E11" s="2" t="s">
        <v>87</v>
      </c>
    </row>
    <row r="12" spans="1:11" ht="28.8" x14ac:dyDescent="0.3">
      <c r="A12" s="2" t="s">
        <v>88</v>
      </c>
      <c r="B12" s="2" t="s">
        <v>115</v>
      </c>
      <c r="C12" s="2" t="str">
        <f>IF(SUMPRODUCT(--('Piano economico'!$J$26:$J$50&gt;0),--('Piano economico'!$D$26:$D$50=""))+SUMPRODUCT(--('Piano economico'!$J$26:$J$50&gt;0),--('Piano economico'!$D$26:$D$50&lt;&gt;"G. Quota variabile"),--('Piano economico'!$F$26:$F$50=""))=0,"OK","ERRORE")</f>
        <v>OK</v>
      </c>
      <c r="D12" s="2">
        <f>SUMPRODUCT(--('Piano economico'!$J$26:$J$50&gt;0),--('Piano economico'!$D$26:$D$50=""))+SUMPRODUCT(--('Piano economico'!$J$26:$J$50&gt;0),--('Piano economico'!$D$26:$D$50&lt;&gt;"G. Quota variabile"),--('Piano economico'!$F$26:$F$50=""))</f>
        <v>0</v>
      </c>
      <c r="E12" s="2" t="s">
        <v>116</v>
      </c>
    </row>
    <row r="13" spans="1:11" x14ac:dyDescent="0.3">
      <c r="A13" s="2" t="s">
        <v>89</v>
      </c>
      <c r="B13" s="2" t="s">
        <v>90</v>
      </c>
      <c r="C13" s="2" t="str">
        <f>IF(COUNTIF('Piano economico'!$G$8:$G$18,"⚠*")+COUNTIF('Piano economico'!$K$26:$K$51,"⚠*")+COUNTIF('Piano economico'!$G$56:$G$65,"⚠*")+COUNTIF(Valorizzazione!$H$10:$H$56,"⚠*")=0,"OK","ERRORE")</f>
        <v>OK</v>
      </c>
      <c r="D13" s="2">
        <f>COUNTIF('Piano economico'!$G$8:$G$18,"⚠*")+COUNTIF('Piano economico'!$K$26:$K$51,"⚠*")+COUNTIF('Piano economico'!$G$56:$G$65,"⚠*")+COUNTIF(Valorizzazione!$H$10:$H$56,"⚠*")</f>
        <v>0</v>
      </c>
      <c r="E13" s="2" t="s">
        <v>91</v>
      </c>
    </row>
    <row r="14" spans="1:11" ht="28.8" x14ac:dyDescent="0.3">
      <c r="A14" s="2" t="s">
        <v>92</v>
      </c>
      <c r="B14" s="2" t="s">
        <v>93</v>
      </c>
      <c r="C14" s="2" t="str">
        <f>IF(SUMPRODUCT(--('Piano economico'!$C$8:$C$18&gt;0),--(('Piano economico'!$E$8:$E$18+'Piano economico'!$F$8:$F$18)=0))=0,"OK","ERRORE")</f>
        <v>OK</v>
      </c>
      <c r="D14" s="2">
        <f>SUMPRODUCT(--('Piano economico'!$C$8:$C$18&gt;0),--(('Piano economico'!$E$8:$E$18+'Piano economico'!$F$8:$F$18)=0))</f>
        <v>0</v>
      </c>
      <c r="E14" s="2" t="s">
        <v>94</v>
      </c>
    </row>
  </sheetData>
  <sheetProtection algorithmName="SHA-512" hashValue="HOtteWsSfJc8zURJ9IgOJ6dHS2eiJQVO43d8+uGcewwSa+vFgF2BpB2xlzd6gVeas/sf5dH39l9HrPOln7mBfA==" saltValue="gzU5bitIuqb3CIgH+9k6GA==" spinCount="100000" sheet="1" objects="1" scenarios="1"/>
  <mergeCells count="1">
    <mergeCell ref="A1:E1"/>
  </mergeCells>
  <conditionalFormatting sqref="C3:C13">
    <cfRule type="expression" dxfId="3" priority="1">
      <formula>$C3="OK"</formula>
    </cfRule>
    <cfRule type="expression" dxfId="2" priority="2">
      <formula>$C3="ERRORE"</formula>
    </cfRule>
  </conditionalFormatting>
  <conditionalFormatting sqref="C3:C14">
    <cfRule type="expression" dxfId="1" priority="3">
      <formula>C3="ERRORE"</formula>
    </cfRule>
    <cfRule type="expression" dxfId="0" priority="4">
      <formula>C3="OK"</formula>
    </cfRule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2"/>
  <sheetViews>
    <sheetView workbookViewId="0">
      <selection activeCell="A4" sqref="A4"/>
    </sheetView>
  </sheetViews>
  <sheetFormatPr defaultRowHeight="14.4" x14ac:dyDescent="0.3"/>
  <cols>
    <col min="1" max="3" width="35" customWidth="1"/>
  </cols>
  <sheetData>
    <row r="1" spans="1:3" x14ac:dyDescent="0.3">
      <c r="A1" s="1" t="s">
        <v>95</v>
      </c>
      <c r="B1" s="1" t="s">
        <v>96</v>
      </c>
      <c r="C1" s="1" t="s">
        <v>97</v>
      </c>
    </row>
    <row r="2" spans="1:3" x14ac:dyDescent="0.3">
      <c r="A2" s="2" t="s">
        <v>34</v>
      </c>
      <c r="B2" s="2" t="s">
        <v>98</v>
      </c>
      <c r="C2" s="2" t="s">
        <v>99</v>
      </c>
    </row>
    <row r="3" spans="1:3" x14ac:dyDescent="0.3">
      <c r="A3" s="2" t="s">
        <v>35</v>
      </c>
      <c r="B3" s="2" t="s">
        <v>100</v>
      </c>
      <c r="C3" s="2" t="s">
        <v>101</v>
      </c>
    </row>
    <row r="4" spans="1:3" x14ac:dyDescent="0.3">
      <c r="A4" s="2" t="s">
        <v>36</v>
      </c>
      <c r="B4" s="2" t="s">
        <v>102</v>
      </c>
      <c r="C4" s="2" t="s">
        <v>103</v>
      </c>
    </row>
    <row r="5" spans="1:3" x14ac:dyDescent="0.3">
      <c r="A5" s="2" t="s">
        <v>37</v>
      </c>
      <c r="B5" s="2"/>
      <c r="C5" s="2" t="s">
        <v>104</v>
      </c>
    </row>
    <row r="6" spans="1:3" ht="28.8" x14ac:dyDescent="0.3">
      <c r="A6" s="2" t="s">
        <v>38</v>
      </c>
      <c r="B6" s="2"/>
      <c r="C6" s="2" t="s">
        <v>105</v>
      </c>
    </row>
    <row r="7" spans="1:3" x14ac:dyDescent="0.3">
      <c r="A7" s="2" t="s">
        <v>39</v>
      </c>
      <c r="B7" s="2"/>
      <c r="C7" s="2" t="s">
        <v>106</v>
      </c>
    </row>
    <row r="8" spans="1:3" ht="28.8" x14ac:dyDescent="0.3">
      <c r="A8" s="2" t="s">
        <v>40</v>
      </c>
      <c r="B8" s="2"/>
      <c r="C8" s="2" t="s">
        <v>107</v>
      </c>
    </row>
    <row r="9" spans="1:3" ht="28.8" x14ac:dyDescent="0.3">
      <c r="A9" s="2" t="s">
        <v>41</v>
      </c>
      <c r="B9" s="2"/>
      <c r="C9" s="2" t="s">
        <v>108</v>
      </c>
    </row>
    <row r="10" spans="1:3" x14ac:dyDescent="0.3">
      <c r="A10" s="2" t="s">
        <v>42</v>
      </c>
      <c r="B10" s="2"/>
      <c r="C10" s="2" t="s">
        <v>109</v>
      </c>
    </row>
    <row r="11" spans="1:3" x14ac:dyDescent="0.3">
      <c r="A11" s="2"/>
      <c r="B11" s="2"/>
      <c r="C11" s="2" t="s">
        <v>110</v>
      </c>
    </row>
    <row r="12" spans="1:3" x14ac:dyDescent="0.3">
      <c r="A12" s="2"/>
      <c r="B12" s="2"/>
      <c r="C12" s="2" t="s">
        <v>111</v>
      </c>
    </row>
  </sheetData>
  <sheetProtection algorithmName="SHA-512" hashValue="UG3yX2ew8x09x93+G0o/f1JxGz1RC5pfd+AOlerJI2qk1FH9JHX/5ht3Jj/UVniY4PAOWA8z+MwNN1OCfLi4qg==" saltValue="bvvsDedfIgrLerr2VreaA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Piano economico</vt:lpstr>
      <vt:lpstr>Valorizzazione</vt:lpstr>
      <vt:lpstr>Controlli</vt:lpstr>
      <vt:lpstr>Elenchi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Guido Cargnoni</cp:lastModifiedBy>
  <dcterms:modified xsi:type="dcterms:W3CDTF">2026-05-26T12:13:02Z</dcterms:modified>
</cp:coreProperties>
</file>